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" yWindow="583" windowWidth="4001" windowHeight="2462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АП520">'Дефициты'!$C$12</definedName>
    <definedName name="АП700">'Дефициты'!$C$15</definedName>
    <definedName name="АП710">'Дефициты'!$C$16</definedName>
    <definedName name="АП720">'Дефициты'!$C$19</definedName>
    <definedName name="ГлаваБК">'Доходы'!$L$8</definedName>
    <definedName name="ГлБух">'Дефициты'!$D$31</definedName>
    <definedName name="Дата_Год">'Доходы'!$G$5</definedName>
    <definedName name="Дата_День">'Доходы'!$D$5</definedName>
    <definedName name="Дата_Месяц">'Доходы'!$E$5</definedName>
    <definedName name="Дефициты710_4">'Дефициты'!$E$16</definedName>
    <definedName name="Дефициты710_5">'Дефициты'!$F$16</definedName>
    <definedName name="Дефициты710_6">'Дефициты'!$G$16</definedName>
    <definedName name="Дефициты710_7">'Дефициты'!$H$16</definedName>
    <definedName name="Дефициты720_4">'Дефициты'!$E$19</definedName>
    <definedName name="Дефициты720_5">'Дефициты'!$F$19</definedName>
    <definedName name="Дефициты720_6">'Дефициты'!$G$19</definedName>
    <definedName name="Дефициты720_7">'Дефициты'!$H$19</definedName>
    <definedName name="Дефициты821_4">'Дефициты'!$E$25</definedName>
    <definedName name="Дефициты821_5">'Дефициты'!$F$25</definedName>
    <definedName name="Дефициты821_6">'Дефициты'!$G$25</definedName>
    <definedName name="Дефициты821_7">'Дефициты'!$H$25</definedName>
    <definedName name="Дефициты821_9">'Дефициты'!$J$25</definedName>
    <definedName name="Дефициты822_4">'Дефициты'!$E$26</definedName>
    <definedName name="Дефициты822_5">'Дефициты'!$F$26</definedName>
    <definedName name="Дефициты822_6">'Дефициты'!$G$26</definedName>
    <definedName name="Дефициты822_7">'Дефициты'!$H$26</definedName>
    <definedName name="Дефициты822_9">'Дефициты'!$J$26</definedName>
    <definedName name="ДефицитыКонец500">'Дефициты'!$J$10</definedName>
    <definedName name="ДефицитыКонец520">'Дефициты'!$J$12</definedName>
    <definedName name="ДефицитыКонец521">'Дефициты'!$J$14</definedName>
    <definedName name="ДефицитыКонец700">'Дефициты'!$J$15</definedName>
    <definedName name="ДефицитыКонец710">'Дефициты'!$J$16</definedName>
    <definedName name="ДефицитыКонец711">'Дефициты'!$J$18</definedName>
    <definedName name="ДефицитыКонец720">'Дефициты'!$J$19</definedName>
    <definedName name="ДефицитыКонец721">'Дефициты'!$J$21</definedName>
    <definedName name="ДефицитыКонец820">'Дефициты'!$J$26</definedName>
    <definedName name="ДефицитыНачало500">'Дефициты'!$B$10</definedName>
    <definedName name="ДефицитыНачало520">'Дефициты'!$B$12</definedName>
    <definedName name="ДефицитыНачало521">'Дефициты'!$B$13</definedName>
    <definedName name="ДефицитыНачало620">'Расходы'!#REF!</definedName>
    <definedName name="ДефицитыНачало700">'Дефициты'!$B$15</definedName>
    <definedName name="ДефицитыНачало710">'Дефициты'!$B$16</definedName>
    <definedName name="ДефицитыНачало711">'Дефициты'!$B$17</definedName>
    <definedName name="ДефицитыНачало720">'Дефициты'!$B$19</definedName>
    <definedName name="ДефицитыНачало721">'Дефициты'!$B$20</definedName>
    <definedName name="ДефицитыНачало820">'Дефициты'!$B$23</definedName>
    <definedName name="ДоходыКонец">'Доходы'!$L$27</definedName>
    <definedName name="ДоходыНачало">'Доходы'!$B$20</definedName>
    <definedName name="ДоходыНачало2">'Доходы'!$B$21</definedName>
    <definedName name="Ит4Дефициты">'Дефициты'!$E$12</definedName>
    <definedName name="Ит4Доходы">'Доходы'!$E$20</definedName>
    <definedName name="Ит4Расходы">'Расходы'!$D$16</definedName>
    <definedName name="Ит5Дефициты">'Дефициты'!$F$12</definedName>
    <definedName name="Ит5Доходы">'Доходы'!$F$20</definedName>
    <definedName name="Ит5Расходы">'Расходы'!$E$16</definedName>
    <definedName name="Ит6Дефициты">'Дефициты'!$G$12</definedName>
    <definedName name="Ит6Доходы">'Доходы'!$I$20</definedName>
    <definedName name="Ит6Расходы">'Расходы'!$F$16</definedName>
    <definedName name="Ит7Дефициты">'Дефициты'!$H$12</definedName>
    <definedName name="Ит7Доходы">'Доходы'!$J$20</definedName>
    <definedName name="Ит7Расходы">'Расходы'!$G$16</definedName>
    <definedName name="Ит8Доходы">'Доходы'!$K$20</definedName>
    <definedName name="Ит8Расходы">'Расходы'!$H$16</definedName>
    <definedName name="Ит9Дефициты">'Дефициты'!$J$12</definedName>
    <definedName name="Ит9Доходы">'Доходы'!$L$20</definedName>
    <definedName name="Ит9Расходы">'Расходы'!$I$16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'Доходы'!$B$9</definedName>
    <definedName name="ОКАТО">'Доходы'!$L$9</definedName>
    <definedName name="ОКПО">'Доходы'!$L$7</definedName>
    <definedName name="ОРГАНИЗАЦИЯ">'Доходы'!$B$8</definedName>
    <definedName name="Периодичность">'Доходы'!$A$10</definedName>
    <definedName name="РасходыКонец">'Расходы'!$I$24</definedName>
    <definedName name="РасходыКонец2">'Расходы'!$I$26</definedName>
    <definedName name="РасходыНачало">'Расходы'!$B$16</definedName>
    <definedName name="РасходыНачало2">'Расходы'!$B$17</definedName>
    <definedName name="РасходыНачало3">'Расходы'!$B$26</definedName>
    <definedName name="Рез4Расходы">'Расходы'!$D$26</definedName>
    <definedName name="Рез5Расходы">'Расходы'!$E$26</definedName>
    <definedName name="Рез6Расходы">'Расходы'!$F$26</definedName>
    <definedName name="Рез7Расходы">'Расходы'!$G$26</definedName>
    <definedName name="Рез8Расходы">'Расходы'!$H$26</definedName>
    <definedName name="Руководитель">'Дефициты'!$D$28</definedName>
    <definedName name="СтДеф710_1">'Дефициты'!$A$18</definedName>
    <definedName name="СтДеф710_2">'Дефициты'!$B$18</definedName>
    <definedName name="СтДеф710_3">'Дефициты'!$D$18</definedName>
    <definedName name="СтДеф710_3_0">'Дефициты'!$C$18</definedName>
    <definedName name="СтДеф710_4">'Дефициты'!$E$18</definedName>
    <definedName name="СтДеф710_5">'Дефициты'!$F$18</definedName>
    <definedName name="СтДеф710_6">'Дефициты'!$G$18</definedName>
    <definedName name="СтДеф710_7">'Дефициты'!$H$18</definedName>
    <definedName name="СтДеф720_1">'Дефициты'!$A$21</definedName>
    <definedName name="СтДеф720_2">'Дефициты'!$B$21</definedName>
    <definedName name="СтДеф720_3">'Дефициты'!$D$21</definedName>
    <definedName name="СтДеф720_3_0">'Дефициты'!$C$21</definedName>
    <definedName name="СтДеф720_4">'Дефициты'!$E$21</definedName>
    <definedName name="СтДеф720_5">'Дефициты'!$F$21</definedName>
    <definedName name="СтДеф720_6">'Дефициты'!$G$21</definedName>
    <definedName name="СтДеф720_7">'Дефициты'!$H$21</definedName>
    <definedName name="СтДефициты1">'Дефициты'!$A$14</definedName>
    <definedName name="СтДефициты2">'Дефициты'!$B$14</definedName>
    <definedName name="СтДефициты3">'Дефициты'!$D$14</definedName>
    <definedName name="СтДефициты3_0">'Дефициты'!$C$14</definedName>
    <definedName name="СтДефициты4">'Дефициты'!$E$14</definedName>
    <definedName name="СтДефициты5">'Дефициты'!$F$14</definedName>
    <definedName name="СтДефициты6">'Дефициты'!$G$14</definedName>
    <definedName name="СтДефициты7">'Дефициты'!$H$14</definedName>
    <definedName name="СтДефициты9">'Дефициты'!$J$14</definedName>
    <definedName name="СтДоходы1">'Доходы'!$A$26</definedName>
    <definedName name="СтДоходы2">'Доходы'!$B$26</definedName>
    <definedName name="СтДоходы3">'Доходы'!$C$26</definedName>
    <definedName name="СтДоходы4">'Доходы'!$E$26</definedName>
    <definedName name="СтДоходы5">'Доходы'!$F$26</definedName>
    <definedName name="СтДоходы6">'Доходы'!$I$26</definedName>
    <definedName name="СтДоходы7">'Доходы'!$J$26</definedName>
    <definedName name="СтДоходы8">'Доходы'!$K$26</definedName>
    <definedName name="СтДоходы9">'Доходы'!$L$26</definedName>
    <definedName name="Столбец1">'Расходы'!$A$23</definedName>
    <definedName name="Столбец2">'Расходы'!$B$23</definedName>
    <definedName name="Столбец3">'Расходы'!$C$23</definedName>
    <definedName name="Столбец4">'Расходы'!$D$23</definedName>
    <definedName name="Столбец5">'Расходы'!$E$23</definedName>
    <definedName name="Столбец6">'Расходы'!$F$23</definedName>
    <definedName name="Столбец7">'Расходы'!$G$23</definedName>
    <definedName name="Столбец8">'Расходы'!$H$23</definedName>
    <definedName name="Столбец9">'Расходы'!$I$23</definedName>
  </definedNames>
  <calcPr fullCalcOnLoad="1"/>
</workbook>
</file>

<file path=xl/sharedStrings.xml><?xml version="1.0" encoding="utf-8"?>
<sst xmlns="http://schemas.openxmlformats.org/spreadsheetml/2006/main" count="564" uniqueCount="352">
  <si>
    <t>m.nit5Rashod + m.nit6Rashod + m.nit7Rashod</t>
  </si>
  <si>
    <t>820</t>
  </si>
  <si>
    <t>x</t>
  </si>
  <si>
    <t/>
  </si>
  <si>
    <t>уменьшение остатков по внутренним расчетам</t>
  </si>
  <si>
    <t>8</t>
  </si>
  <si>
    <t>4</t>
  </si>
  <si>
    <t>Ит4Расходы</t>
  </si>
  <si>
    <t>Iif(AllTrim(m.cAccN700_6) == "|", m.nit6Rashod - m.n822_6Deficit, m.n720_6Deficit)</t>
  </si>
  <si>
    <t>alltrim(crsStrokSpec710.col1) + " " + rtrim( This.Seek_TableFields("feconcl", "CODE", "feconcl.Name",substr(crsStrokSpec710.NameS, 18, 3)))</t>
  </si>
  <si>
    <t>__p_It9Ras</t>
  </si>
  <si>
    <t>m.nit5Def</t>
  </si>
  <si>
    <t>PadR(Left(LTrim(Iif(!EoF("crsStrokSpec710"), crsStrokSpec710.NameS, crsStrokSpec720.NameS)), 3), 3, "0")</t>
  </si>
  <si>
    <t>Ит8Расходы</t>
  </si>
  <si>
    <t>SpecDohod</t>
  </si>
  <si>
    <t>crsStrokSpecDohod.col5 + crsStrokSpecDohod.col6 + crsStrokSpecDohod.col7</t>
  </si>
  <si>
    <t>Столбец8</t>
  </si>
  <si>
    <t>Столбец4</t>
  </si>
  <si>
    <t xml:space="preserve"> Наименование показателя</t>
  </si>
  <si>
    <t>&amp;__p_cStrBold</t>
  </si>
  <si>
    <t>КОДЫ</t>
  </si>
  <si>
    <t>__p_It9Ras = Iif(m.nit4Rashod = 0, 0, m.nit4Rashod - (m.nit5Rashod + m.nit6Rashod + m.nit7Rashod))</t>
  </si>
  <si>
    <t>Дефициты822_9</t>
  </si>
  <si>
    <t>Дефициты822_5</t>
  </si>
  <si>
    <t>010</t>
  </si>
  <si>
    <t>crsStrokSpecDohod.col4</t>
  </si>
  <si>
    <t>Go Top In crsStrokSpecDef</t>
  </si>
  <si>
    <t>SpecDef720</t>
  </si>
  <si>
    <t>Дефициты821_6</t>
  </si>
  <si>
    <t>Iif(AllTrim(m.cAccN700_4) == "|", -(m.nit4Dohod + m.nit4Def + m.n821_4Deficit), -m.n710_4Deficit)</t>
  </si>
  <si>
    <t>"на " + PadL(Day(__p_Date), 2, "0")</t>
  </si>
  <si>
    <t>ОКПО</t>
  </si>
  <si>
    <t>СтДоходы6</t>
  </si>
  <si>
    <t>m.nit4Def</t>
  </si>
  <si>
    <t>СтДоходы2</t>
  </si>
  <si>
    <t>Дата_Месяц</t>
  </si>
  <si>
    <t>__p_Str3 = Allt(IIF(!EMPTY(ALLTRIM(crsStrokSpec720.NameS)),LEFT(crsStrokSpec720.NameS, 17) + " "+ RIGHT(crsStrokSpec720.NameS,16),""))</t>
  </si>
  <si>
    <t xml:space="preserve">                    (подпись)</t>
  </si>
  <si>
    <t>Утвержденные</t>
  </si>
  <si>
    <t>Главный распорядитель (распорядитель),</t>
  </si>
  <si>
    <t>Left(Alltrim(oSystem.SystemCaption), 50)</t>
  </si>
  <si>
    <t>Дефициты710_5</t>
  </si>
  <si>
    <t>СтДеф710_7</t>
  </si>
  <si>
    <t>Iif(!Empty(m.dReoDate), "6", Iif(Month(m.dDateEnd + 1) = 1, "5", Iif(Inli(Month(m.dDateEnd + 1), 4, 7, 10), "4", "3")))</t>
  </si>
  <si>
    <t>СтДеф710_3</t>
  </si>
  <si>
    <t>Ит7Дефициты</t>
  </si>
  <si>
    <t>Footer</t>
  </si>
  <si>
    <t>CMonthR(__p_Date, 2)</t>
  </si>
  <si>
    <t>по ОКАТО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</si>
  <si>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</si>
  <si>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</si>
  <si>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</si>
  <si>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Go Top In crsStrokSpec720</t>
  </si>
  <si>
    <t>m.nit5Dohod</t>
  </si>
  <si>
    <t>ки</t>
  </si>
  <si>
    <t>m.nit7Def</t>
  </si>
  <si>
    <t>по бюджетной</t>
  </si>
  <si>
    <t>m.nit4Dohod</t>
  </si>
  <si>
    <t>Allt(This.__getOrgName(__p_OrgRn))</t>
  </si>
  <si>
    <t>-m.n822_7Deficit</t>
  </si>
  <si>
    <t>" _______ "  ______________________ 20____ г.</t>
  </si>
  <si>
    <t>СтДеф720_3</t>
  </si>
  <si>
    <t>m.nit7Dohod</t>
  </si>
  <si>
    <t>Дефициты720_5</t>
  </si>
  <si>
    <t>СтДеф720_7</t>
  </si>
  <si>
    <t>МФПРД</t>
  </si>
  <si>
    <t>This.__GetOrgBoss(__p_OrgRn, 2)</t>
  </si>
  <si>
    <t>alltrim(crsStrokSpec.col1) + " " + rtrim(__p_EconCl)</t>
  </si>
  <si>
    <t>This.Print0s = .T.</t>
  </si>
  <si>
    <t>m.nit6Dohod</t>
  </si>
  <si>
    <t>СтДефициты4</t>
  </si>
  <si>
    <t>520</t>
  </si>
  <si>
    <t>НаимБюджета</t>
  </si>
  <si>
    <t>crsStrokSpec.col6</t>
  </si>
  <si>
    <t>__p_len=LEN(ALLTR(STR(10 * recno("crsStrokSpecDohod"))))</t>
  </si>
  <si>
    <t>036</t>
  </si>
  <si>
    <t>m.n821_7Deficit</t>
  </si>
  <si>
    <t>Рез5Расходы</t>
  </si>
  <si>
    <t>m.nit6Def</t>
  </si>
  <si>
    <t>0503137</t>
  </si>
  <si>
    <t>DToC2000(__p_Date)</t>
  </si>
  <si>
    <t>m.nit5Dohod + m.nit6Dohod + m.nit7Dohod</t>
  </si>
  <si>
    <t>АП720</t>
  </si>
  <si>
    <t>Исполнено</t>
  </si>
  <si>
    <t>Января</t>
  </si>
  <si>
    <t>Дата_День</t>
  </si>
  <si>
    <t>crsStrokSpec720.col4</t>
  </si>
  <si>
    <t>alltrim(crsStrokSpecDef.col1) + " " + rtrim( This.Seek_TableFields("feconcl", "CODE", "feconcl.Name",substr(crsStrokSpecDef.NameS, 18, 3)))</t>
  </si>
  <si>
    <t>200</t>
  </si>
  <si>
    <t>"710"</t>
  </si>
  <si>
    <t>__p_OrgRn = Iif(m.cOrg # "|" And Len(m.cOrg) == 4, m.cOrg, oSystem.OwnerOrgRn)</t>
  </si>
  <si>
    <t>Код</t>
  </si>
  <si>
    <t>МФ_РОД</t>
  </si>
  <si>
    <t>МФРуководитель</t>
  </si>
  <si>
    <t>crsStrokSpec710.col4</t>
  </si>
  <si>
    <t>RIGHT(STR(YEAR(__p_Date)), 2)</t>
  </si>
  <si>
    <t>на 01</t>
  </si>
  <si>
    <t>классификации</t>
  </si>
  <si>
    <t>000</t>
  </si>
  <si>
    <t>3</t>
  </si>
  <si>
    <t>__p_cStrBold = Iif(crsStrokSpec.nPrBold &lt; 8, 'This.Book.FontBold=.T.', 'This.Book.FontBold=.F.')</t>
  </si>
  <si>
    <t>Код источника                  финансирования                                по бюджетной                     классификации</t>
  </si>
  <si>
    <t>7</t>
  </si>
  <si>
    <t>1. Доходы</t>
  </si>
  <si>
    <t>Iif(crsStrokSpecDohod.col4 = 0, 0, crsStrokSpecDohod.col4 - crsStrokSpecDohod.col5 - crsStrokSpecDohod.col6 - crsStrokSpecDohod.col7)</t>
  </si>
  <si>
    <t>ПО ПРИНОСЯЩЕЙ ДОХОД ДЕЯТЕЛЬНОСТИ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</si>
  <si>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</si>
  <si>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</si>
  <si>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</si>
  <si>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</si>
  <si>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>Allt(IIF(!EMPTY(ALLTRIM(crsStrokSpecDohod.NameS)),LEFT(crsStrokSpecDohod.NameS, 17) + " "+ RIGHT(crsStrokSpecDohod.NameS,16),""))</t>
  </si>
  <si>
    <t>this.tag = "textOut"</t>
  </si>
  <si>
    <t>crsStrokSpec.col5 + crsStrokSpec.col6 + crsStrokSpec.col7</t>
  </si>
  <si>
    <t>итого</t>
  </si>
  <si>
    <t>Ит6Дефициты</t>
  </si>
  <si>
    <t>"010"</t>
  </si>
  <si>
    <t>МФИСТ</t>
  </si>
  <si>
    <t>АП520</t>
  </si>
  <si>
    <t>Столбец7</t>
  </si>
  <si>
    <t>Столбец3</t>
  </si>
  <si>
    <t xml:space="preserve">       из них:</t>
  </si>
  <si>
    <t>Дефициты822_6</t>
  </si>
  <si>
    <t>Форма 0503137  с.2</t>
  </si>
  <si>
    <t>crsStrokSpecDohod.col7</t>
  </si>
  <si>
    <t>"200"</t>
  </si>
  <si>
    <t>720</t>
  </si>
  <si>
    <t>Дефициты821_9</t>
  </si>
  <si>
    <t>Дефициты821_5</t>
  </si>
  <si>
    <t>СтДоходы9</t>
  </si>
  <si>
    <t>СтДоходы5</t>
  </si>
  <si>
    <t>This.__GetOrgAcc(__p_OrgRn, 2)</t>
  </si>
  <si>
    <t>СтДоходы1</t>
  </si>
  <si>
    <t>Allt(This.Seek_TableFields("OrgBase", "RN", "OrgBase.OKATO", __p_OrgRn))</t>
  </si>
  <si>
    <t>Дефициты710_6</t>
  </si>
  <si>
    <t>СтДеф710_4</t>
  </si>
  <si>
    <t>This.Book.RowMode = .F.</t>
  </si>
  <si>
    <t>"520"</t>
  </si>
  <si>
    <t>SpecDeficit</t>
  </si>
  <si>
    <t>__p_EconCl = This.Seek_TableFields("feconcl", "CODE", "feconcl.Name",substr(crsStrokSpec.NameS, 18, 8))</t>
  </si>
  <si>
    <t>2. Расходы</t>
  </si>
  <si>
    <t>МФДатаПо</t>
  </si>
  <si>
    <t>сметные</t>
  </si>
  <si>
    <t>crsStrokSpecDef.col6</t>
  </si>
  <si>
    <t>через</t>
  </si>
  <si>
    <t>финансовые</t>
  </si>
  <si>
    <t>AllTrim(m.glBK)</t>
  </si>
  <si>
    <t>Изменение остатков по внутренним расчетам</t>
  </si>
  <si>
    <t>__p_EconCl = Iif(Empty(__p_EconCl) And m.nChkAdAn3 = 1, This.Seek_TableFields("feconcl", "CODE", "feconcl.Name",substr(crsStrokSpec.NameS, 18, 3)), __p_EconCl)</t>
  </si>
  <si>
    <t>-m.n822_4Deficit</t>
  </si>
  <si>
    <t xml:space="preserve">Наименование бюджета </t>
  </si>
  <si>
    <t>счета</t>
  </si>
  <si>
    <t>Дефициты720_6</t>
  </si>
  <si>
    <t>Iif(AllTrim(m.cAccN700_5) == "|", m.nit5Rashod - m.n822_5Deficit, m.n720_5Deficit)</t>
  </si>
  <si>
    <t>СтДеф720_4</t>
  </si>
  <si>
    <t>m.nit5Dohod - m.nit5Rashod + m.nit6Dohod - m.nit6Rashod + m.nit7Dohod - m.nit7Rashod</t>
  </si>
  <si>
    <t>СтДефициты3</t>
  </si>
  <si>
    <t>СтДефициты7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</si>
  <si>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</si>
  <si>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</si>
  <si>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Доходы - всего</t>
  </si>
  <si>
    <t>m.cIST</t>
  </si>
  <si>
    <t>txt_fileName</t>
  </si>
  <si>
    <t>__p_It9Doh</t>
  </si>
  <si>
    <t>crsStrokSpec.col5</t>
  </si>
  <si>
    <t>m.nit5Rashod</t>
  </si>
  <si>
    <t>m.n821_4Deficit</t>
  </si>
  <si>
    <t>Allt(This.Seek_TableFields("Org", "RN", "Org.OKPO", __p_OrgRn))</t>
  </si>
  <si>
    <t>г.</t>
  </si>
  <si>
    <t>m.nit4Rashod</t>
  </si>
  <si>
    <t>Spec</t>
  </si>
  <si>
    <t xml:space="preserve">         Исполнено</t>
  </si>
  <si>
    <t>назначения</t>
  </si>
  <si>
    <t>m.nit6Rashod</t>
  </si>
  <si>
    <t>Рез6Расходы</t>
  </si>
  <si>
    <t>m.nit7Rashod</t>
  </si>
  <si>
    <t>Iif(AllTrim(m.cAccN700_5) == "|", -(m.nit5Dohod + m.nit5Def + m.n821_5Deficit), -m.n710_5Deficit)</t>
  </si>
  <si>
    <t>средства                      в пути</t>
  </si>
  <si>
    <t>Ит9Дефициты</t>
  </si>
  <si>
    <t>crsStrokSpec720.col7</t>
  </si>
  <si>
    <t>Header</t>
  </si>
  <si>
    <t>crsStrokSpec710.col7</t>
  </si>
  <si>
    <t>__p_Str3 = Allt(IIF(!EMPTY(ALLTRIM(crsStrokSpecDef.NameS)),LEFT(crsStrokSpecDef.NameS, 17) + " "+ RIGHT(crsStrokSpecDef.NameS,16),""))</t>
  </si>
  <si>
    <t>"720"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</si>
  <si>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</si>
  <si>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</si>
  <si>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Источники финансирования дефицита -</t>
  </si>
  <si>
    <t>6</t>
  </si>
  <si>
    <t>Ит9Доходы</t>
  </si>
  <si>
    <t>ГлаваБК</t>
  </si>
  <si>
    <t>822</t>
  </si>
  <si>
    <t xml:space="preserve">   </t>
  </si>
  <si>
    <t>Ит8Доходы</t>
  </si>
  <si>
    <t>__p_Date = Iif(Empty(m.dReoDate), m.dDateEnd + 1, m.dReoDate)</t>
  </si>
  <si>
    <t>Left(crsStrokSpecDef.NameS, 3)</t>
  </si>
  <si>
    <t>Ит6Расходы</t>
  </si>
  <si>
    <t>Iif(crsStrokSpecDef.col4 = 0, 0, crsStrokSpecDef.col4 - crsStrokSpecDef.col5 - crsStrokSpecDef.col6 - crsStrokSpecDef.col7)</t>
  </si>
  <si>
    <t>Форма по ОКУД</t>
  </si>
  <si>
    <t>ОТЧЕТ  ОБ  ИСПОЛНЕНИИ СМЕТ ДОХОДОВ И РАСХОДОВ</t>
  </si>
  <si>
    <t>экономической службы        ____________________   ______________________</t>
  </si>
  <si>
    <t>банковские</t>
  </si>
  <si>
    <t>Руководитель финансово-</t>
  </si>
  <si>
    <t>500</t>
  </si>
  <si>
    <t>Столбец2</t>
  </si>
  <si>
    <t>Столбец6</t>
  </si>
  <si>
    <t>Изменение остатков средств</t>
  </si>
  <si>
    <t>Ит5Доходы</t>
  </si>
  <si>
    <t>Дефициты822_7</t>
  </si>
  <si>
    <t>Форма 0503137  с.3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</si>
  <si>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</si>
  <si>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</si>
  <si>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</si>
  <si>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</si>
  <si>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 xml:space="preserve">                      ГЛАВНОГО РАСПОРЯДИТЕЛЯ , РАСПОРЯДИТЕЛЯ, ПОЛУЧАТЕЛЯ БЮДЖЕТНЫХ СРЕДСТВ</t>
  </si>
  <si>
    <t>Дефициты821_4</t>
  </si>
  <si>
    <t>Ит6Доходы</t>
  </si>
  <si>
    <t>PadR(Left(LTrim(crsStrokSpec710.NameS), 3), 3, "0")</t>
  </si>
  <si>
    <t>АП700</t>
  </si>
  <si>
    <t>Ит7Доходы</t>
  </si>
  <si>
    <t>Left(__p_Str3, 3)</t>
  </si>
  <si>
    <t>СтДоходы8</t>
  </si>
  <si>
    <t>СтДоходы4</t>
  </si>
  <si>
    <t xml:space="preserve">Единица измерения:  руб </t>
  </si>
  <si>
    <t>ОКАТО</t>
  </si>
  <si>
    <t>МФППО</t>
  </si>
  <si>
    <t>__p_It9Doh = Iif(m.nit4Dohod = 0, 0, m.nit4Dohod - (m.nit5Dohod + m.nit6Dohod + m.nit7Dohod))</t>
  </si>
  <si>
    <t>СтДеф710_1</t>
  </si>
  <si>
    <t>Дефициты710_7</t>
  </si>
  <si>
    <t>СтДеф710_5</t>
  </si>
  <si>
    <t>МФТелефон</t>
  </si>
  <si>
    <t>Наименование показателя</t>
  </si>
  <si>
    <t>crsStrokSpecDef.col7</t>
  </si>
  <si>
    <t>в том числе:</t>
  </si>
  <si>
    <t>получатель бюджетных средств</t>
  </si>
  <si>
    <t>Дата_Год</t>
  </si>
  <si>
    <t>Iif(AllTrim(m.cAccN700_7) == "|", -(m.nit7Dohod + m.nit7Def + m.n821_7Deficit), -m.n710_7Deficit)</t>
  </si>
  <si>
    <t>всего</t>
  </si>
  <si>
    <t>710</t>
  </si>
  <si>
    <t>-m.n822_5Deficit</t>
  </si>
  <si>
    <t>"237"</t>
  </si>
  <si>
    <t>Allt(m.cIspTel)</t>
  </si>
  <si>
    <t>Дефициты720_7</t>
  </si>
  <si>
    <t>СтДеф720_5</t>
  </si>
  <si>
    <t>СтДеф720_1</t>
  </si>
  <si>
    <t>СтДефициты6</t>
  </si>
  <si>
    <t>уменьшение остатков средств, всего</t>
  </si>
  <si>
    <t>СтДефициты2</t>
  </si>
  <si>
    <t>Iif(crsStrokSpec.col4 = 0, 0, crsStrokSpec.col4 - crsStrokSpec.col5 - crsStrokSpec.col6 - crsStrokSpec.col7)</t>
  </si>
  <si>
    <t>crsStrokSpec.col4</t>
  </si>
  <si>
    <t>Глава по БК</t>
  </si>
  <si>
    <t>Iif(m.n822_4Deficit = 0, 0, -m.n822_4Deficit - m.n822_5Deficit - m.n822_6Deficit)</t>
  </si>
  <si>
    <t>m.n821_5Deficit</t>
  </si>
  <si>
    <t>3. Источники финансирования дефицита</t>
  </si>
  <si>
    <t>Iif(AllTrim(m.cAccN700_4) == "|", m.nit4Rashod - m.n822_4Deficit, m.n720_4Deficit)</t>
  </si>
  <si>
    <t>Рез7Расходы</t>
  </si>
  <si>
    <t>СтДеф710_3_0</t>
  </si>
  <si>
    <t>Дата</t>
  </si>
  <si>
    <t>МФГлБух</t>
  </si>
  <si>
    <t>crsStrokSpec720.col6</t>
  </si>
  <si>
    <t>СтДеф720_3_0</t>
  </si>
  <si>
    <t>Неисполненные назначения</t>
  </si>
  <si>
    <t>ОРГАНИЗАЦИЯ</t>
  </si>
  <si>
    <t>Ит5Дефициты</t>
  </si>
  <si>
    <t>crsStrokSpec710.col6</t>
  </si>
  <si>
    <t>Результат исполнения  (дефицит / профицит)</t>
  </si>
  <si>
    <t>стро-</t>
  </si>
  <si>
    <t>увеличение остатков по внутренним расчетам</t>
  </si>
  <si>
    <t>9</t>
  </si>
  <si>
    <t>5</t>
  </si>
  <si>
    <t>821</t>
  </si>
  <si>
    <t>Расходы - всего</t>
  </si>
  <si>
    <t>m.cFileName</t>
  </si>
  <si>
    <t>Ит5Расходы</t>
  </si>
  <si>
    <t>383</t>
  </si>
  <si>
    <t>АП710</t>
  </si>
  <si>
    <t>Ит9Расходы</t>
  </si>
  <si>
    <t>МФИсполнитель</t>
  </si>
  <si>
    <t>Iif(AllTrim(m.cAccN700_6) == "|", -(m.nit6Dohod + m.nit6Def + m.n821_6Deficit), -m.n710_6Deficit)</t>
  </si>
  <si>
    <t>Столбец1</t>
  </si>
  <si>
    <t>Столбец9</t>
  </si>
  <si>
    <t>Столбец5</t>
  </si>
  <si>
    <t>Добровольская О.В.</t>
  </si>
  <si>
    <t>Дефициты822_4</t>
  </si>
  <si>
    <t>Go Top In crsStrokSpec710</t>
  </si>
  <si>
    <t>12</t>
  </si>
  <si>
    <t>__p_Str3 = Allt(IIF(!EMPTY(ALLTRIM(crsStrokSpec710.NameS)),LEFT(crsStrokSpec710.NameS, 17) + " "+ RIGHT(crsStrokSpec710.NameS,16),""))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</si>
  <si>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</si>
  <si>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</si>
  <si>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</si>
  <si>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</si>
  <si>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</si>
  <si>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</si>
  <si>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Дефициты821_7</t>
  </si>
  <si>
    <t>СтДоходы3</t>
  </si>
  <si>
    <t xml:space="preserve"> Руководитель  _______________________________</t>
  </si>
  <si>
    <t>Iif(m.n821_4Deficit = 0, 0, -m.n821_4Deficit - m.n821_5Deficit - m.n821_6Deficit - m.n821_7Deficit)</t>
  </si>
  <si>
    <t>СтДоходы7</t>
  </si>
  <si>
    <t>__p_cStrBold = Iif(crsStrokSpecDohod.nPrBold &lt; 8, 'This.Book.FontBold=.T.', 'This.Book.FontBold=.F.')</t>
  </si>
  <si>
    <t>СтДеф710_2</t>
  </si>
  <si>
    <t>Дефициты710_4</t>
  </si>
  <si>
    <t>СтДеф710_6</t>
  </si>
  <si>
    <t>органы</t>
  </si>
  <si>
    <t>СтДефициты3_0</t>
  </si>
  <si>
    <t>ГлБух</t>
  </si>
  <si>
    <t>crsStrokSpecDef.col4</t>
  </si>
  <si>
    <t>Iif(AllTrim(m.cAccN700_7) == "|", m.nit7Rashod - m.n822_7Deficit, m.n720_7Deficit)</t>
  </si>
  <si>
    <t>m.nit5Dohod - m.nit5Rashod</t>
  </si>
  <si>
    <t>m.nit4Dohod - m.nit4Rashod</t>
  </si>
  <si>
    <t>SpecDef710</t>
  </si>
  <si>
    <t>-m.n822_6Deficit</t>
  </si>
  <si>
    <t>по ОКПО</t>
  </si>
  <si>
    <t>Дефициты720_4</t>
  </si>
  <si>
    <t>СтДеф720_6</t>
  </si>
  <si>
    <t>СтДеф720_2</t>
  </si>
  <si>
    <t>Код расхода</t>
  </si>
  <si>
    <t xml:space="preserve">      в том числе:</t>
  </si>
  <si>
    <t>m.nit7Dohod - m.nit7Rashod</t>
  </si>
  <si>
    <t>Код дохода</t>
  </si>
  <si>
    <t>СтДефициты9</t>
  </si>
  <si>
    <t>СтДефициты5</t>
  </si>
  <si>
    <t>Ит4Дефициты</t>
  </si>
  <si>
    <t>СтДефициты1</t>
  </si>
  <si>
    <t>m.nit6Dohod - m.nit6Rashod</t>
  </si>
  <si>
    <t>crsStrokSpec.col7</t>
  </si>
  <si>
    <t>__p_Str3</t>
  </si>
  <si>
    <t>AllTrim(This.Seek_TableFields("MUBUDG", "RN", "MUBUDG.NAME", PadR(m.cNameBudzh, 4)))</t>
  </si>
  <si>
    <t>Iif(m.nit4Def = 0, 0, m.nit4Def - m.nit5Def - m.nit6Def - m.nit7Def)</t>
  </si>
  <si>
    <t>m.n821_6Deficit</t>
  </si>
  <si>
    <t>Allt(m.cIspName)</t>
  </si>
  <si>
    <t>Рез4Расходы</t>
  </si>
  <si>
    <t>700</t>
  </si>
  <si>
    <t>источники внутреннего финансирования</t>
  </si>
  <si>
    <t>crsStrokSpec720.col5</t>
  </si>
  <si>
    <t>Рез8Расходы</t>
  </si>
  <si>
    <t xml:space="preserve">1    </t>
  </si>
  <si>
    <t>This.Book.RowMode = .T.</t>
  </si>
  <si>
    <t>Периодичность: годовая</t>
  </si>
  <si>
    <t>crsStrokSpec710.col5</t>
  </si>
  <si>
    <t>036 30201050050000130</t>
  </si>
  <si>
    <t>Транспортные услуги</t>
  </si>
  <si>
    <t>036007024219900001 222</t>
  </si>
  <si>
    <t>036007024219900001 225</t>
  </si>
  <si>
    <t>036007024219900001 226</t>
  </si>
  <si>
    <t>036007024219900001 290</t>
  </si>
  <si>
    <t>036007024219900001 310</t>
  </si>
  <si>
    <t>036007024219900001 340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</si>
  <si>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</si>
  <si>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</si>
  <si>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</si>
  <si>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</si>
  <si>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</si>
  <si>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М.П.Савченко</t>
  </si>
  <si>
    <t>МБОУ  средняя общеобразовательная школа №2 г.Вяземского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</si>
</sst>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</numFmts>
  <fonts count="9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7" borderId="0" xfId="0" applyFill="1" applyAlignment="1">
      <alignment/>
    </xf>
    <xf numFmtId="0" fontId="0" fillId="7" borderId="3" xfId="0" applyFill="1" applyBorder="1" applyAlignment="1">
      <alignment/>
    </xf>
    <xf numFmtId="0" fontId="0" fillId="0" borderId="0" xfId="0" applyBorder="1" applyAlignment="1">
      <alignment/>
    </xf>
    <xf numFmtId="0" fontId="0" fillId="8" borderId="0" xfId="0" applyFont="1" applyFill="1" applyAlignment="1">
      <alignment/>
    </xf>
    <xf numFmtId="49" fontId="2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49" fontId="2" fillId="0" borderId="0" xfId="0" applyNumberFormat="1" applyFont="1" applyAlignment="1">
      <alignment horizontal="right"/>
    </xf>
    <xf numFmtId="173" fontId="2" fillId="0" borderId="5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 wrapText="1"/>
    </xf>
    <xf numFmtId="173" fontId="2" fillId="0" borderId="6" xfId="0" applyNumberFormat="1" applyFont="1" applyBorder="1" applyAlignment="1">
      <alignment horizontal="center" wrapText="1"/>
    </xf>
    <xf numFmtId="173" fontId="2" fillId="0" borderId="7" xfId="0" applyNumberFormat="1" applyFont="1" applyBorder="1" applyAlignment="1">
      <alignment horizontal="center" wrapText="1"/>
    </xf>
    <xf numFmtId="173" fontId="2" fillId="0" borderId="7" xfId="0" applyNumberFormat="1" applyFont="1" applyBorder="1" applyAlignment="1">
      <alignment horizontal="center" wrapText="1"/>
    </xf>
    <xf numFmtId="173" fontId="2" fillId="0" borderId="8" xfId="0" applyNumberFormat="1" applyFont="1" applyBorder="1" applyAlignment="1">
      <alignment horizontal="center"/>
    </xf>
    <xf numFmtId="0" fontId="0" fillId="9" borderId="0" xfId="0" applyFill="1" applyAlignment="1">
      <alignment/>
    </xf>
    <xf numFmtId="0" fontId="2" fillId="0" borderId="0" xfId="0" applyFont="1" applyAlignment="1">
      <alignment horizontal="right"/>
    </xf>
    <xf numFmtId="0" fontId="0" fillId="2" borderId="9" xfId="0" applyFill="1" applyBorder="1" applyAlignment="1">
      <alignment/>
    </xf>
    <xf numFmtId="0" fontId="4" fillId="0" borderId="0" xfId="0" applyFont="1" applyAlignment="1">
      <alignment horizontal="center"/>
    </xf>
    <xf numFmtId="49" fontId="2" fillId="0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4" fillId="0" borderId="0" xfId="0" applyNumberFormat="1" applyFont="1" applyFill="1" applyAlignment="1" applyProtection="1">
      <alignment horizontal="center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173" fontId="4" fillId="0" borderId="13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173" fontId="4" fillId="0" borderId="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left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Alignment="1">
      <alignment/>
    </xf>
    <xf numFmtId="173" fontId="4" fillId="0" borderId="23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/>
      <protection/>
    </xf>
    <xf numFmtId="173" fontId="4" fillId="0" borderId="2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8" borderId="4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Alignment="1" applyProtection="1">
      <alignment/>
      <protection/>
    </xf>
    <xf numFmtId="0" fontId="0" fillId="8" borderId="0" xfId="0" applyNumberFormat="1" applyFont="1" applyFill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4" fillId="0" borderId="27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29" xfId="0" applyNumberFormat="1" applyFont="1" applyFill="1" applyBorder="1" applyAlignment="1" applyProtection="1">
      <alignment horizontal="left" wrapText="1"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 applyProtection="1">
      <alignment horizontal="center"/>
      <protection/>
    </xf>
    <xf numFmtId="173" fontId="2" fillId="0" borderId="32" xfId="0" applyNumberFormat="1" applyFont="1" applyFill="1" applyBorder="1" applyAlignment="1" applyProtection="1">
      <alignment horizontal="center"/>
      <protection/>
    </xf>
    <xf numFmtId="173" fontId="4" fillId="0" borderId="30" xfId="0" applyNumberFormat="1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 horizontal="center"/>
      <protection/>
    </xf>
    <xf numFmtId="0" fontId="2" fillId="0" borderId="34" xfId="0" applyNumberFormat="1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0" borderId="40" xfId="0" applyNumberFormat="1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 wrapText="1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9" borderId="0" xfId="0" applyNumberFormat="1" applyFont="1" applyFill="1" applyAlignment="1" applyProtection="1">
      <alignment/>
      <protection/>
    </xf>
    <xf numFmtId="0" fontId="0" fillId="8" borderId="0" xfId="0" applyFont="1" applyFill="1" applyAlignment="1" applyProtection="1">
      <alignment/>
      <protection/>
    </xf>
    <xf numFmtId="0" fontId="0" fillId="10" borderId="0" xfId="0" applyNumberFormat="1" applyFont="1" applyFill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173" fontId="4" fillId="0" borderId="6" xfId="0" applyNumberFormat="1" applyFont="1" applyFill="1" applyBorder="1" applyAlignment="1" applyProtection="1">
      <alignment horizontal="center"/>
      <protection/>
    </xf>
    <xf numFmtId="173" fontId="4" fillId="0" borderId="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Continuous" vertical="center"/>
      <protection/>
    </xf>
    <xf numFmtId="49" fontId="2" fillId="0" borderId="35" xfId="0" applyNumberFormat="1" applyFont="1" applyFill="1" applyBorder="1" applyAlignment="1" applyProtection="1">
      <alignment horizontal="centerContinuous" vertical="center"/>
      <protection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Continuous" vertical="center"/>
      <protection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Continuous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/>
      <protection/>
    </xf>
    <xf numFmtId="173" fontId="4" fillId="0" borderId="23" xfId="0" applyNumberFormat="1" applyFont="1" applyBorder="1" applyAlignment="1">
      <alignment horizontal="center"/>
    </xf>
    <xf numFmtId="173" fontId="2" fillId="0" borderId="13" xfId="0" applyNumberFormat="1" applyFont="1" applyFill="1" applyBorder="1" applyAlignment="1" applyProtection="1">
      <alignment horizontal="center" wrapText="1"/>
      <protection/>
    </xf>
    <xf numFmtId="173" fontId="4" fillId="0" borderId="30" xfId="0" applyNumberFormat="1" applyFont="1" applyFill="1" applyBorder="1" applyAlignment="1" applyProtection="1">
      <alignment horizontal="center" wrapText="1"/>
      <protection/>
    </xf>
    <xf numFmtId="173" fontId="2" fillId="0" borderId="4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wrapText="1"/>
      <protection/>
    </xf>
    <xf numFmtId="0" fontId="0" fillId="2" borderId="2" xfId="0" applyFont="1" applyFill="1" applyBorder="1" applyAlignment="1" applyProtection="1">
      <alignment wrapText="1"/>
      <protection/>
    </xf>
    <xf numFmtId="0" fontId="0" fillId="2" borderId="0" xfId="0" applyFont="1" applyFill="1" applyAlignment="1" applyProtection="1">
      <alignment wrapText="1"/>
      <protection/>
    </xf>
    <xf numFmtId="0" fontId="0" fillId="2" borderId="3" xfId="0" applyFont="1" applyFill="1" applyBorder="1" applyAlignment="1" applyProtection="1">
      <alignment wrapText="1"/>
      <protection/>
    </xf>
    <xf numFmtId="0" fontId="0" fillId="7" borderId="0" xfId="0" applyFont="1" applyFill="1" applyAlignment="1" applyProtection="1">
      <alignment wrapText="1"/>
      <protection/>
    </xf>
    <xf numFmtId="0" fontId="0" fillId="7" borderId="3" xfId="0" applyFont="1" applyFill="1" applyBorder="1" applyAlignment="1" applyProtection="1">
      <alignment wrapText="1"/>
      <protection/>
    </xf>
    <xf numFmtId="0" fontId="0" fillId="9" borderId="0" xfId="0" applyFont="1" applyFill="1" applyAlignment="1" applyProtection="1">
      <alignment wrapText="1"/>
      <protection/>
    </xf>
    <xf numFmtId="0" fontId="0" fillId="9" borderId="0" xfId="0" applyNumberFormat="1" applyFont="1" applyFill="1" applyAlignment="1" applyProtection="1">
      <alignment wrapText="1"/>
      <protection/>
    </xf>
    <xf numFmtId="0" fontId="0" fillId="1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top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wrapText="1"/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7" borderId="0" xfId="0" applyFill="1" applyAlignment="1" applyProtection="1">
      <alignment wrapText="1"/>
      <protection/>
    </xf>
    <xf numFmtId="0" fontId="0" fillId="8" borderId="0" xfId="0" applyNumberFormat="1" applyFill="1" applyAlignment="1" applyProtection="1">
      <alignment wrapText="1"/>
      <protection/>
    </xf>
    <xf numFmtId="49" fontId="0" fillId="8" borderId="0" xfId="0" applyNumberFormat="1" applyFill="1" applyAlignment="1" applyProtection="1">
      <alignment wrapText="1"/>
      <protection/>
    </xf>
    <xf numFmtId="0" fontId="0" fillId="0" borderId="4" xfId="0" applyNumberFormat="1" applyFill="1" applyBorder="1" applyAlignment="1" applyProtection="1">
      <alignment wrapText="1"/>
      <protection/>
    </xf>
    <xf numFmtId="0" fontId="0" fillId="8" borderId="4" xfId="0" applyNumberFormat="1" applyFill="1" applyBorder="1" applyAlignment="1" applyProtection="1">
      <alignment wrapText="1"/>
      <protection/>
    </xf>
    <xf numFmtId="0" fontId="0" fillId="9" borderId="0" xfId="0" applyNumberFormat="1" applyFill="1" applyAlignment="1" applyProtection="1">
      <alignment wrapText="1"/>
      <protection/>
    </xf>
    <xf numFmtId="0" fontId="0" fillId="8" borderId="0" xfId="0" applyNumberFormat="1" applyFill="1" applyAlignment="1" applyProtection="1">
      <alignment/>
      <protection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vertical="top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0" fillId="9" borderId="46" xfId="0" applyNumberFormat="1" applyFont="1" applyFill="1" applyBorder="1" applyAlignment="1" applyProtection="1">
      <alignment/>
      <protection/>
    </xf>
    <xf numFmtId="0" fontId="0" fillId="9" borderId="46" xfId="0" applyNumberFormat="1" applyFont="1" applyFill="1" applyBorder="1" applyAlignment="1" applyProtection="1">
      <alignment wrapText="1"/>
      <protection/>
    </xf>
    <xf numFmtId="0" fontId="0" fillId="8" borderId="29" xfId="0" applyFont="1" applyFill="1" applyBorder="1" applyAlignment="1" applyProtection="1">
      <alignment/>
      <protection/>
    </xf>
    <xf numFmtId="49" fontId="0" fillId="8" borderId="29" xfId="0" applyNumberFormat="1" applyFont="1" applyFill="1" applyBorder="1" applyAlignment="1" applyProtection="1">
      <alignment wrapText="1"/>
      <protection/>
    </xf>
    <xf numFmtId="173" fontId="2" fillId="0" borderId="18" xfId="0" applyNumberFormat="1" applyFont="1" applyFill="1" applyBorder="1" applyAlignment="1" applyProtection="1">
      <alignment horizontal="center" wrapText="1"/>
      <protection/>
    </xf>
    <xf numFmtId="173" fontId="2" fillId="0" borderId="31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31" xfId="0" applyNumberFormat="1" applyFont="1" applyFill="1" applyBorder="1" applyAlignment="1" applyProtection="1">
      <alignment horizontal="center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173" fontId="4" fillId="0" borderId="31" xfId="0" applyNumberFormat="1" applyFont="1" applyFill="1" applyBorder="1" applyAlignment="1" applyProtection="1">
      <alignment horizontal="center" wrapText="1"/>
      <protection/>
    </xf>
    <xf numFmtId="173" fontId="4" fillId="0" borderId="32" xfId="0" applyNumberFormat="1" applyFont="1" applyFill="1" applyBorder="1" applyAlignment="1" applyProtection="1">
      <alignment horizontal="center"/>
      <protection/>
    </xf>
    <xf numFmtId="173" fontId="2" fillId="0" borderId="6" xfId="0" applyNumberFormat="1" applyFont="1" applyFill="1" applyBorder="1" applyAlignment="1" applyProtection="1">
      <alignment horizontal="center" wrapText="1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wrapText="1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center" wrapText="1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horizontal="center" wrapText="1"/>
      <protection/>
    </xf>
    <xf numFmtId="49" fontId="7" fillId="0" borderId="31" xfId="0" applyNumberFormat="1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left"/>
      <protection/>
    </xf>
    <xf numFmtId="49" fontId="2" fillId="0" borderId="41" xfId="0" applyNumberFormat="1" applyFont="1" applyFill="1" applyBorder="1" applyAlignment="1" applyProtection="1">
      <alignment horizontal="center" wrapText="1"/>
      <protection/>
    </xf>
    <xf numFmtId="0" fontId="2" fillId="0" borderId="52" xfId="0" applyFont="1" applyFill="1" applyBorder="1" applyAlignment="1" applyProtection="1">
      <alignment horizontal="left" wrapText="1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53" xfId="0" applyFont="1" applyFill="1" applyBorder="1" applyAlignment="1" applyProtection="1">
      <alignment horizontal="left" wrapText="1"/>
      <protection/>
    </xf>
    <xf numFmtId="49" fontId="2" fillId="0" borderId="29" xfId="0" applyNumberFormat="1" applyFont="1" applyFill="1" applyBorder="1" applyAlignment="1" applyProtection="1">
      <alignment horizontal="left" wrapText="1"/>
      <protection/>
    </xf>
    <xf numFmtId="4" fontId="2" fillId="0" borderId="20" xfId="0" applyNumberFormat="1" applyFont="1" applyFill="1" applyBorder="1" applyAlignment="1" applyProtection="1">
      <alignment horizontal="right" wrapText="1"/>
      <protection/>
    </xf>
    <xf numFmtId="4" fontId="2" fillId="0" borderId="21" xfId="0" applyNumberFormat="1" applyFont="1" applyFill="1" applyBorder="1" applyAlignment="1" applyProtection="1">
      <alignment horizontal="right"/>
      <protection/>
    </xf>
    <xf numFmtId="173" fontId="4" fillId="0" borderId="24" xfId="0" applyNumberFormat="1" applyFont="1" applyFill="1" applyBorder="1" applyAlignment="1" applyProtection="1">
      <alignment horizontal="center"/>
      <protection/>
    </xf>
    <xf numFmtId="4" fontId="2" fillId="0" borderId="25" xfId="0" applyNumberFormat="1" applyFont="1" applyFill="1" applyBorder="1" applyAlignment="1" applyProtection="1">
      <alignment horizontal="right"/>
      <protection/>
    </xf>
    <xf numFmtId="0" fontId="0" fillId="11" borderId="0" xfId="0" applyNumberFormat="1" applyFont="1" applyFill="1" applyAlignment="1" applyProtection="1">
      <alignment/>
      <protection/>
    </xf>
    <xf numFmtId="0" fontId="0" fillId="11" borderId="0" xfId="0" applyNumberFormat="1" applyFont="1" applyFill="1" applyAlignment="1" applyProtection="1">
      <alignment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left"/>
      <protection/>
    </xf>
    <xf numFmtId="49" fontId="2" fillId="0" borderId="54" xfId="0" applyNumberFormat="1" applyFont="1" applyFill="1" applyBorder="1" applyAlignment="1" applyProtection="1">
      <alignment horizontal="center" wrapText="1"/>
      <protection/>
    </xf>
    <xf numFmtId="0" fontId="5" fillId="0" borderId="55" xfId="0" applyNumberFormat="1" applyFont="1" applyFill="1" applyBorder="1" applyAlignment="1" applyProtection="1">
      <alignment horizontal="left"/>
      <protection/>
    </xf>
    <xf numFmtId="49" fontId="4" fillId="0" borderId="40" xfId="0" applyNumberFormat="1" applyFont="1" applyFill="1" applyBorder="1" applyAlignment="1" applyProtection="1">
      <alignment horizontal="center" wrapText="1"/>
      <protection/>
    </xf>
    <xf numFmtId="0" fontId="4" fillId="0" borderId="56" xfId="0" applyNumberFormat="1" applyFont="1" applyFill="1" applyBorder="1" applyAlignment="1" applyProtection="1">
      <alignment horizontal="left" wrapText="1"/>
      <protection/>
    </xf>
    <xf numFmtId="0" fontId="2" fillId="0" borderId="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53" xfId="0" applyNumberFormat="1" applyFont="1" applyFill="1" applyBorder="1" applyAlignment="1" applyProtection="1">
      <alignment horizontal="left" wrapText="1"/>
      <protection/>
    </xf>
    <xf numFmtId="0" fontId="2" fillId="0" borderId="29" xfId="0" applyNumberFormat="1" applyFont="1" applyFill="1" applyBorder="1" applyAlignment="1" applyProtection="1">
      <alignment horizontal="left"/>
      <protection/>
    </xf>
    <xf numFmtId="49" fontId="2" fillId="0" borderId="57" xfId="0" applyNumberFormat="1" applyFont="1" applyFill="1" applyBorder="1" applyAlignment="1" applyProtection="1">
      <alignment horizontal="center" wrapText="1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49" fontId="2" fillId="0" borderId="9" xfId="0" applyNumberFormat="1" applyFont="1" applyFill="1" applyBorder="1" applyAlignment="1" applyProtection="1">
      <alignment horizontal="center" wrapText="1"/>
      <protection/>
    </xf>
    <xf numFmtId="49" fontId="6" fillId="0" borderId="49" xfId="0" applyNumberFormat="1" applyFont="1" applyFill="1" applyBorder="1" applyAlignment="1" applyProtection="1">
      <alignment horizontal="center"/>
      <protection/>
    </xf>
    <xf numFmtId="49" fontId="6" fillId="0" borderId="6" xfId="0" applyNumberFormat="1" applyFont="1" applyFill="1" applyBorder="1" applyAlignment="1" applyProtection="1">
      <alignment horizontal="center"/>
      <protection/>
    </xf>
    <xf numFmtId="49" fontId="6" fillId="0" borderId="31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49" fontId="6" fillId="0" borderId="7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 wrapText="1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2" fillId="0" borderId="18" xfId="0" applyNumberFormat="1" applyFont="1" applyFill="1" applyBorder="1" applyAlignment="1" applyProtection="1">
      <alignment horizontal="center" wrapText="1"/>
      <protection/>
    </xf>
    <xf numFmtId="49" fontId="2" fillId="0" borderId="3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2" fontId="2" fillId="0" borderId="2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wrapText="1"/>
      <protection/>
    </xf>
    <xf numFmtId="173" fontId="2" fillId="0" borderId="11" xfId="0" applyNumberFormat="1" applyFont="1" applyFill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 horizontal="center"/>
      <protection/>
    </xf>
    <xf numFmtId="173" fontId="0" fillId="0" borderId="31" xfId="0" applyNumberFormat="1" applyFont="1" applyFill="1" applyBorder="1" applyAlignment="1" applyProtection="1">
      <alignment horizontal="center"/>
      <protection/>
    </xf>
    <xf numFmtId="0" fontId="2" fillId="0" borderId="59" xfId="0" applyNumberFormat="1" applyFont="1" applyFill="1" applyBorder="1" applyAlignment="1" applyProtection="1">
      <alignment horizontal="center"/>
      <protection/>
    </xf>
    <xf numFmtId="173" fontId="4" fillId="0" borderId="59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B1">
      <selection activeCell="E20" sqref="E20"/>
    </sheetView>
  </sheetViews>
  <sheetFormatPr defaultColWidth="9.125" defaultRowHeight="12.75"/>
  <cols>
    <col min="1" max="1" width="34.12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4.375" style="0" customWidth="1"/>
    <col min="7" max="7" width="2.125" style="0" customWidth="1"/>
    <col min="8" max="8" width="7.375" style="0" customWidth="1"/>
    <col min="9" max="11" width="13.75390625" style="0" customWidth="1"/>
    <col min="12" max="12" width="12.75390625" style="0" customWidth="1"/>
  </cols>
  <sheetData>
    <row r="1" spans="1:12" ht="14.25">
      <c r="A1" s="125" t="s">
        <v>197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4.25">
      <c r="A2" s="125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4.25">
      <c r="A3" s="125" t="s">
        <v>212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66" t="s">
        <v>20</v>
      </c>
    </row>
    <row r="4" spans="1:12" ht="14.25">
      <c r="A4" s="70"/>
      <c r="B4" s="71"/>
      <c r="C4" s="71"/>
      <c r="D4" s="71"/>
      <c r="E4" s="72"/>
      <c r="F4" s="72"/>
      <c r="G4" s="73"/>
      <c r="H4" s="73"/>
      <c r="I4" s="73"/>
      <c r="J4" s="73"/>
      <c r="K4" s="30" t="s">
        <v>196</v>
      </c>
      <c r="L4" s="181" t="s">
        <v>79</v>
      </c>
    </row>
    <row r="5" spans="1:12" ht="16.5" customHeight="1">
      <c r="A5" s="1"/>
      <c r="B5" s="6"/>
      <c r="C5" s="6"/>
      <c r="D5" s="16" t="s">
        <v>96</v>
      </c>
      <c r="E5" s="17" t="s">
        <v>84</v>
      </c>
      <c r="F5" s="16">
        <v>20</v>
      </c>
      <c r="G5" s="15" t="s">
        <v>283</v>
      </c>
      <c r="H5" s="18" t="s">
        <v>167</v>
      </c>
      <c r="I5" s="6"/>
      <c r="J5" s="6"/>
      <c r="K5" s="30" t="s">
        <v>255</v>
      </c>
      <c r="L5" s="182"/>
    </row>
    <row r="6" spans="1:12" ht="12.75" customHeight="1">
      <c r="A6" s="1"/>
      <c r="B6" s="6"/>
      <c r="C6" s="6"/>
      <c r="D6" s="16"/>
      <c r="E6" s="40"/>
      <c r="F6" s="16"/>
      <c r="G6" s="18"/>
      <c r="H6" s="18"/>
      <c r="I6" s="6"/>
      <c r="J6" s="6"/>
      <c r="K6" s="30"/>
      <c r="L6" s="181"/>
    </row>
    <row r="7" spans="1:12" ht="13.5" customHeight="1">
      <c r="A7" s="1" t="s">
        <v>39</v>
      </c>
      <c r="B7" s="6"/>
      <c r="C7" s="6"/>
      <c r="D7" s="16"/>
      <c r="E7" s="40"/>
      <c r="F7" s="16"/>
      <c r="G7" s="18"/>
      <c r="H7" s="18"/>
      <c r="I7" s="6"/>
      <c r="J7" s="6"/>
      <c r="K7" s="38" t="s">
        <v>309</v>
      </c>
      <c r="L7" s="63" t="s">
        <v>3</v>
      </c>
    </row>
    <row r="8" spans="1:12" ht="12">
      <c r="A8" s="1" t="s">
        <v>232</v>
      </c>
      <c r="B8" s="15" t="s">
        <v>351</v>
      </c>
      <c r="C8" s="41"/>
      <c r="D8" s="41"/>
      <c r="E8" s="41"/>
      <c r="F8" s="41"/>
      <c r="G8" s="41"/>
      <c r="H8" s="13"/>
      <c r="I8" s="13"/>
      <c r="J8" s="13"/>
      <c r="K8" s="38" t="s">
        <v>248</v>
      </c>
      <c r="L8" s="63" t="s">
        <v>75</v>
      </c>
    </row>
    <row r="9" spans="1:12" ht="13.5" customHeight="1">
      <c r="A9" s="1" t="s">
        <v>149</v>
      </c>
      <c r="B9" s="12" t="s">
        <v>3</v>
      </c>
      <c r="C9" s="12"/>
      <c r="D9" s="12"/>
      <c r="E9" s="13"/>
      <c r="F9" s="13"/>
      <c r="G9" s="13"/>
      <c r="H9" s="13"/>
      <c r="I9" s="13"/>
      <c r="J9" s="13"/>
      <c r="K9" s="38" t="s">
        <v>48</v>
      </c>
      <c r="L9" s="63" t="s">
        <v>3</v>
      </c>
    </row>
    <row r="10" spans="1:12" ht="13.5" customHeight="1">
      <c r="A10" s="1" t="s">
        <v>335</v>
      </c>
      <c r="B10" s="1"/>
      <c r="C10" s="1"/>
      <c r="D10" s="1"/>
      <c r="E10" s="2"/>
      <c r="F10" s="2"/>
      <c r="G10" s="2"/>
      <c r="H10" s="2"/>
      <c r="I10" s="2"/>
      <c r="J10" s="2"/>
      <c r="K10" s="38"/>
      <c r="L10" s="74"/>
    </row>
    <row r="11" spans="1:12" ht="13.5" customHeight="1">
      <c r="A11" s="1" t="s">
        <v>221</v>
      </c>
      <c r="B11" s="1"/>
      <c r="C11" s="1"/>
      <c r="D11" s="1"/>
      <c r="E11" s="2"/>
      <c r="F11" s="2"/>
      <c r="G11" s="2"/>
      <c r="H11" s="2"/>
      <c r="I11" s="2"/>
      <c r="J11" s="2"/>
      <c r="K11" s="38" t="s">
        <v>107</v>
      </c>
      <c r="L11" s="64" t="s">
        <v>272</v>
      </c>
    </row>
    <row r="12" spans="1:12" ht="14.25">
      <c r="A12" s="75" t="s">
        <v>103</v>
      </c>
      <c r="B12" s="75"/>
      <c r="C12" s="75"/>
      <c r="D12" s="75"/>
      <c r="E12" s="76"/>
      <c r="F12" s="76"/>
      <c r="G12" s="76"/>
      <c r="H12" s="76"/>
      <c r="I12" s="76"/>
      <c r="J12" s="76"/>
      <c r="K12" s="76"/>
      <c r="L12" s="76"/>
    </row>
    <row r="13" spans="1:11" ht="9.75" customHeight="1">
      <c r="A13" s="4"/>
      <c r="B13" s="4"/>
      <c r="C13" s="42"/>
      <c r="D13" s="42"/>
      <c r="E13" s="5"/>
      <c r="F13" s="5"/>
      <c r="G13" s="5"/>
      <c r="H13" s="5"/>
      <c r="I13" s="5"/>
      <c r="J13" s="5"/>
      <c r="K13" s="5"/>
    </row>
    <row r="14" spans="1:12" ht="12.75" customHeight="1">
      <c r="A14" s="133"/>
      <c r="B14" s="137"/>
      <c r="C14" s="138"/>
      <c r="D14" s="144"/>
      <c r="E14" s="137"/>
      <c r="F14" s="276" t="s">
        <v>83</v>
      </c>
      <c r="G14" s="276"/>
      <c r="H14" s="276"/>
      <c r="I14" s="276"/>
      <c r="J14" s="276"/>
      <c r="K14" s="277"/>
      <c r="L14" s="280" t="s">
        <v>259</v>
      </c>
    </row>
    <row r="15" spans="1:12" ht="12.75" customHeight="1">
      <c r="A15" s="134"/>
      <c r="B15" s="139" t="s">
        <v>91</v>
      </c>
      <c r="C15" s="140" t="s">
        <v>316</v>
      </c>
      <c r="D15" s="145"/>
      <c r="E15" s="139" t="s">
        <v>38</v>
      </c>
      <c r="F15" s="278"/>
      <c r="G15" s="278"/>
      <c r="H15" s="278"/>
      <c r="I15" s="278"/>
      <c r="J15" s="278"/>
      <c r="K15" s="279"/>
      <c r="L15" s="280"/>
    </row>
    <row r="16" spans="1:12" ht="12.75" customHeight="1">
      <c r="A16" s="134" t="s">
        <v>229</v>
      </c>
      <c r="B16" s="139" t="s">
        <v>264</v>
      </c>
      <c r="C16" s="140" t="s">
        <v>56</v>
      </c>
      <c r="D16" s="145"/>
      <c r="E16" s="139" t="s">
        <v>141</v>
      </c>
      <c r="F16" s="138" t="s">
        <v>143</v>
      </c>
      <c r="G16" s="144"/>
      <c r="H16" s="144"/>
      <c r="I16" s="137" t="s">
        <v>143</v>
      </c>
      <c r="J16" s="280" t="s">
        <v>176</v>
      </c>
      <c r="K16" s="137"/>
      <c r="L16" s="280"/>
    </row>
    <row r="17" spans="1:12" ht="12.75" customHeight="1">
      <c r="A17" s="134"/>
      <c r="B17" s="139" t="s">
        <v>54</v>
      </c>
      <c r="C17" s="140" t="s">
        <v>97</v>
      </c>
      <c r="D17" s="145"/>
      <c r="E17" s="139" t="s">
        <v>171</v>
      </c>
      <c r="F17" s="140" t="s">
        <v>144</v>
      </c>
      <c r="G17" s="145"/>
      <c r="H17" s="145"/>
      <c r="I17" s="139" t="s">
        <v>199</v>
      </c>
      <c r="J17" s="280"/>
      <c r="K17" s="139" t="s">
        <v>113</v>
      </c>
      <c r="L17" s="280"/>
    </row>
    <row r="18" spans="1:12" ht="12.75" customHeight="1">
      <c r="A18" s="135"/>
      <c r="B18" s="141"/>
      <c r="C18" s="142"/>
      <c r="D18" s="146"/>
      <c r="E18" s="141"/>
      <c r="F18" s="142" t="s">
        <v>300</v>
      </c>
      <c r="G18" s="146"/>
      <c r="H18" s="146"/>
      <c r="I18" s="141" t="s">
        <v>150</v>
      </c>
      <c r="J18" s="280"/>
      <c r="K18" s="141"/>
      <c r="L18" s="280"/>
    </row>
    <row r="19" spans="1:12" ht="12">
      <c r="A19" s="129" t="s">
        <v>333</v>
      </c>
      <c r="B19" s="136">
        <v>2</v>
      </c>
      <c r="C19" s="143" t="s">
        <v>99</v>
      </c>
      <c r="D19" s="127"/>
      <c r="E19" s="147" t="s">
        <v>6</v>
      </c>
      <c r="F19" s="143" t="s">
        <v>267</v>
      </c>
      <c r="G19" s="128"/>
      <c r="H19" s="148"/>
      <c r="I19" s="149" t="s">
        <v>186</v>
      </c>
      <c r="J19" s="62" t="s">
        <v>102</v>
      </c>
      <c r="K19" s="62" t="s">
        <v>5</v>
      </c>
      <c r="L19" s="59" t="s">
        <v>266</v>
      </c>
    </row>
    <row r="20" spans="1:12" ht="12.75" customHeight="1">
      <c r="A20" s="126" t="s">
        <v>159</v>
      </c>
      <c r="B20" s="130" t="s">
        <v>24</v>
      </c>
      <c r="C20" s="285" t="s">
        <v>2</v>
      </c>
      <c r="D20" s="285"/>
      <c r="E20" s="132">
        <f>E22</f>
        <v>1930000</v>
      </c>
      <c r="F20" s="286">
        <f>F22</f>
        <v>1928282.85</v>
      </c>
      <c r="G20" s="286"/>
      <c r="H20" s="286"/>
      <c r="I20" s="131">
        <v>0</v>
      </c>
      <c r="J20" s="56">
        <v>0</v>
      </c>
      <c r="K20" s="56">
        <f>Ит5Доходы</f>
        <v>1928282.85</v>
      </c>
      <c r="L20" s="53">
        <f>Ит4Доходы-Ит8Доходы</f>
        <v>1717.1499999999069</v>
      </c>
    </row>
    <row r="21" spans="1:12" ht="12.75" customHeight="1">
      <c r="A21" s="90" t="s">
        <v>231</v>
      </c>
      <c r="B21" s="65"/>
      <c r="C21" s="104"/>
      <c r="D21" s="105"/>
      <c r="E21" s="106"/>
      <c r="F21" s="107"/>
      <c r="G21" s="106"/>
      <c r="H21" s="105"/>
      <c r="I21" s="105"/>
      <c r="J21" s="108"/>
      <c r="K21" s="108"/>
      <c r="L21" s="109"/>
    </row>
    <row r="22" spans="1:12" s="268" customFormat="1" ht="12">
      <c r="A22" s="91"/>
      <c r="B22" s="93" t="s">
        <v>24</v>
      </c>
      <c r="C22" s="281" t="s">
        <v>337</v>
      </c>
      <c r="D22" s="281"/>
      <c r="E22" s="98">
        <v>1930000</v>
      </c>
      <c r="F22" s="282">
        <v>1928282.85</v>
      </c>
      <c r="G22" s="283"/>
      <c r="H22" s="284"/>
      <c r="I22" s="66">
        <v>0</v>
      </c>
      <c r="J22" s="66">
        <v>0</v>
      </c>
      <c r="K22" s="66">
        <f>F22</f>
        <v>1928282.85</v>
      </c>
      <c r="L22" s="94">
        <f>E22-F22</f>
        <v>1717.1499999999069</v>
      </c>
    </row>
    <row r="23" spans="1:12" s="268" customFormat="1" ht="12">
      <c r="A23" s="91"/>
      <c r="B23" s="93"/>
      <c r="C23" s="281"/>
      <c r="D23" s="281"/>
      <c r="E23" s="98"/>
      <c r="F23" s="282"/>
      <c r="G23" s="283"/>
      <c r="H23" s="284"/>
      <c r="I23" s="66">
        <v>0</v>
      </c>
      <c r="J23" s="66">
        <v>0</v>
      </c>
      <c r="K23" s="66"/>
      <c r="L23" s="94">
        <v>0</v>
      </c>
    </row>
    <row r="24" spans="1:12" s="268" customFormat="1" ht="12">
      <c r="A24" s="91"/>
      <c r="B24" s="93"/>
      <c r="C24" s="281"/>
      <c r="D24" s="281"/>
      <c r="E24" s="98"/>
      <c r="F24" s="282"/>
      <c r="G24" s="283"/>
      <c r="H24" s="284"/>
      <c r="I24" s="66">
        <v>0</v>
      </c>
      <c r="J24" s="66">
        <v>0</v>
      </c>
      <c r="K24" s="66"/>
      <c r="L24" s="94">
        <v>0</v>
      </c>
    </row>
    <row r="25" spans="1:12" s="268" customFormat="1" ht="12">
      <c r="A25" s="91"/>
      <c r="B25" s="93"/>
      <c r="C25" s="281"/>
      <c r="D25" s="281"/>
      <c r="E25" s="98"/>
      <c r="F25" s="282"/>
      <c r="G25" s="283"/>
      <c r="H25" s="284"/>
      <c r="I25" s="66">
        <v>0</v>
      </c>
      <c r="J25" s="66">
        <v>0</v>
      </c>
      <c r="K25" s="66"/>
      <c r="L25" s="94">
        <v>0</v>
      </c>
    </row>
    <row r="26" spans="1:12" s="268" customFormat="1" ht="12">
      <c r="A26" s="91"/>
      <c r="B26" s="93"/>
      <c r="C26" s="281"/>
      <c r="D26" s="281"/>
      <c r="E26" s="98"/>
      <c r="F26" s="282"/>
      <c r="G26" s="283"/>
      <c r="H26" s="284"/>
      <c r="I26" s="66">
        <v>0</v>
      </c>
      <c r="J26" s="66">
        <v>0</v>
      </c>
      <c r="K26" s="66"/>
      <c r="L26" s="94">
        <v>0</v>
      </c>
    </row>
    <row r="27" spans="1:12" ht="0.75" customHeight="1">
      <c r="A27" s="92"/>
      <c r="B27" s="87"/>
      <c r="C27" s="111"/>
      <c r="D27" s="111"/>
      <c r="E27" s="87"/>
      <c r="F27" s="87"/>
      <c r="G27" s="87"/>
      <c r="H27" s="87"/>
      <c r="I27" s="87"/>
      <c r="J27" s="87"/>
      <c r="K27" s="87"/>
      <c r="L27" s="87"/>
    </row>
  </sheetData>
  <mergeCells count="15">
    <mergeCell ref="F23:H23"/>
    <mergeCell ref="C24:D24"/>
    <mergeCell ref="F24:H24"/>
    <mergeCell ref="C25:D25"/>
    <mergeCell ref="F25:H25"/>
    <mergeCell ref="F14:K15"/>
    <mergeCell ref="J16:J18"/>
    <mergeCell ref="L14:L18"/>
    <mergeCell ref="C26:D26"/>
    <mergeCell ref="F26:H26"/>
    <mergeCell ref="C20:D20"/>
    <mergeCell ref="F20:H20"/>
    <mergeCell ref="C22:D22"/>
    <mergeCell ref="F22:H22"/>
    <mergeCell ref="C23:D23"/>
  </mergeCells>
  <printOptions horizontalCentered="1"/>
  <pageMargins left="0.3937007874015748" right="0.3937007874015748" top="0.7874015748031497" bottom="0.3937007874015748" header="0.5118110236220472" footer="0.5118110236220472"/>
  <pageSetup fitToHeight="2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I27"/>
  <sheetViews>
    <sheetView tabSelected="1" workbookViewId="0" topLeftCell="B8">
      <selection activeCell="G32" sqref="G32"/>
    </sheetView>
  </sheetViews>
  <sheetFormatPr defaultColWidth="9.125" defaultRowHeight="12.75"/>
  <cols>
    <col min="1" max="1" width="33.125" style="0" customWidth="1"/>
    <col min="2" max="2" width="4.375" style="0" customWidth="1"/>
    <col min="3" max="3" width="21.25390625" style="0" customWidth="1"/>
    <col min="4" max="9" width="13.75390625" style="0" customWidth="1"/>
  </cols>
  <sheetData>
    <row r="1" ht="12" hidden="1"/>
    <row r="2" ht="12" hidden="1"/>
    <row r="3" ht="12" hidden="1"/>
    <row r="4" ht="12" hidden="1"/>
    <row r="5" ht="12" hidden="1"/>
    <row r="6" ht="12" hidden="1"/>
    <row r="7" ht="12" hidden="1"/>
    <row r="8" spans="2:9" ht="14.25">
      <c r="B8" s="77"/>
      <c r="D8" s="82"/>
      <c r="E8" s="82" t="s">
        <v>139</v>
      </c>
      <c r="F8" s="82"/>
      <c r="G8" s="82"/>
      <c r="H8" s="82"/>
      <c r="I8" s="30" t="s">
        <v>122</v>
      </c>
    </row>
    <row r="9" spans="1:9" ht="12">
      <c r="A9" s="4"/>
      <c r="B9" s="4"/>
      <c r="C9" s="42"/>
      <c r="D9" s="5"/>
      <c r="E9" s="5"/>
      <c r="F9" s="5"/>
      <c r="G9" s="5"/>
      <c r="H9" s="5"/>
      <c r="I9" s="5"/>
    </row>
    <row r="10" spans="1:9" ht="12.75" customHeight="1">
      <c r="A10" s="150"/>
      <c r="B10" s="151"/>
      <c r="C10" s="151"/>
      <c r="D10" s="155"/>
      <c r="E10" s="287" t="s">
        <v>170</v>
      </c>
      <c r="F10" s="287"/>
      <c r="G10" s="287"/>
      <c r="H10" s="280"/>
      <c r="I10" s="280" t="s">
        <v>259</v>
      </c>
    </row>
    <row r="11" spans="1:9" ht="12.75" customHeight="1">
      <c r="A11" s="115"/>
      <c r="B11" s="152" t="s">
        <v>91</v>
      </c>
      <c r="C11" s="152" t="s">
        <v>313</v>
      </c>
      <c r="D11" s="156" t="s">
        <v>38</v>
      </c>
      <c r="E11" s="287"/>
      <c r="F11" s="287"/>
      <c r="G11" s="288"/>
      <c r="H11" s="280"/>
      <c r="I11" s="280"/>
    </row>
    <row r="12" spans="1:9" ht="12.75" customHeight="1">
      <c r="A12" s="115" t="s">
        <v>18</v>
      </c>
      <c r="B12" s="152" t="s">
        <v>264</v>
      </c>
      <c r="C12" s="152" t="s">
        <v>56</v>
      </c>
      <c r="D12" s="152" t="s">
        <v>141</v>
      </c>
      <c r="E12" s="152" t="s">
        <v>143</v>
      </c>
      <c r="F12" s="156" t="s">
        <v>143</v>
      </c>
      <c r="G12" s="287" t="s">
        <v>176</v>
      </c>
      <c r="H12" s="158"/>
      <c r="I12" s="280"/>
    </row>
    <row r="13" spans="1:9" ht="12.75" customHeight="1">
      <c r="A13" s="115"/>
      <c r="B13" s="152" t="s">
        <v>54</v>
      </c>
      <c r="C13" s="152" t="s">
        <v>97</v>
      </c>
      <c r="D13" s="152" t="s">
        <v>171</v>
      </c>
      <c r="E13" s="152" t="s">
        <v>144</v>
      </c>
      <c r="F13" s="156" t="s">
        <v>199</v>
      </c>
      <c r="G13" s="287"/>
      <c r="H13" s="158" t="s">
        <v>113</v>
      </c>
      <c r="I13" s="280"/>
    </row>
    <row r="14" spans="1:9" ht="12.75" customHeight="1">
      <c r="A14" s="153"/>
      <c r="B14" s="154"/>
      <c r="C14" s="154"/>
      <c r="D14" s="154"/>
      <c r="E14" s="154" t="s">
        <v>300</v>
      </c>
      <c r="F14" s="157" t="s">
        <v>150</v>
      </c>
      <c r="G14" s="287"/>
      <c r="H14" s="159"/>
      <c r="I14" s="280"/>
    </row>
    <row r="15" spans="1:9" ht="12">
      <c r="A15" s="48">
        <v>1</v>
      </c>
      <c r="B15" s="61">
        <v>2</v>
      </c>
      <c r="C15" s="60">
        <v>3</v>
      </c>
      <c r="D15" s="62" t="s">
        <v>6</v>
      </c>
      <c r="E15" s="62" t="s">
        <v>267</v>
      </c>
      <c r="F15" s="62" t="s">
        <v>186</v>
      </c>
      <c r="G15" s="62" t="s">
        <v>102</v>
      </c>
      <c r="H15" s="59" t="s">
        <v>5</v>
      </c>
      <c r="I15" s="59" t="s">
        <v>266</v>
      </c>
    </row>
    <row r="16" spans="1:9" ht="12">
      <c r="A16" s="49" t="s">
        <v>269</v>
      </c>
      <c r="B16" s="54" t="s">
        <v>88</v>
      </c>
      <c r="C16" s="55" t="s">
        <v>2</v>
      </c>
      <c r="D16" s="56">
        <f>D18+D19+D20+D21+D22+Столбец4</f>
        <v>1930000</v>
      </c>
      <c r="E16" s="56">
        <f>E18+E19+E20+E21+E22+Столбец5</f>
        <v>1923937.75</v>
      </c>
      <c r="F16" s="56">
        <v>0</v>
      </c>
      <c r="G16" s="56">
        <v>0</v>
      </c>
      <c r="H16" s="78">
        <f>Ит5Расходы</f>
        <v>1923937.75</v>
      </c>
      <c r="I16" s="53">
        <f>Ит4Расходы-Ит5Расходы</f>
        <v>6062.25</v>
      </c>
    </row>
    <row r="17" spans="1:9" ht="12.75" thickBot="1">
      <c r="A17" s="95" t="s">
        <v>231</v>
      </c>
      <c r="B17" s="67"/>
      <c r="C17" s="68"/>
      <c r="D17" s="69"/>
      <c r="E17" s="69"/>
      <c r="F17" s="69"/>
      <c r="G17" s="69"/>
      <c r="H17" s="79"/>
      <c r="I17" s="80"/>
    </row>
    <row r="18" spans="1:9" ht="12">
      <c r="A18" s="95" t="s">
        <v>338</v>
      </c>
      <c r="B18" s="271"/>
      <c r="C18" s="269" t="s">
        <v>339</v>
      </c>
      <c r="D18" s="274"/>
      <c r="E18" s="273"/>
      <c r="F18" s="69"/>
      <c r="G18" s="69"/>
      <c r="H18" s="273">
        <f aca="true" t="shared" si="0" ref="H18:H23">E18</f>
        <v>0</v>
      </c>
      <c r="I18" s="275">
        <f aca="true" t="shared" si="1" ref="I18:I23">D18-E18</f>
        <v>0</v>
      </c>
    </row>
    <row r="19" spans="1:9" ht="12.75" thickBot="1">
      <c r="A19" s="95" t="s">
        <v>345</v>
      </c>
      <c r="B19" s="272"/>
      <c r="C19" s="269" t="s">
        <v>340</v>
      </c>
      <c r="D19" s="274">
        <v>23750</v>
      </c>
      <c r="E19" s="273">
        <v>20934.08</v>
      </c>
      <c r="F19" s="69"/>
      <c r="G19" s="69"/>
      <c r="H19" s="273">
        <f t="shared" si="0"/>
        <v>20934.08</v>
      </c>
      <c r="I19" s="275">
        <f t="shared" si="1"/>
        <v>2815.9199999999983</v>
      </c>
    </row>
    <row r="20" spans="1:9" ht="12">
      <c r="A20" s="50" t="s">
        <v>346</v>
      </c>
      <c r="B20" s="270"/>
      <c r="C20" s="269" t="s">
        <v>341</v>
      </c>
      <c r="D20" s="98">
        <v>145100</v>
      </c>
      <c r="E20" s="66">
        <v>141954</v>
      </c>
      <c r="F20" s="66"/>
      <c r="G20" s="66"/>
      <c r="H20" s="273">
        <f t="shared" si="0"/>
        <v>141954</v>
      </c>
      <c r="I20" s="275">
        <f t="shared" si="1"/>
        <v>3146</v>
      </c>
    </row>
    <row r="21" spans="1:9" ht="12">
      <c r="A21" s="50" t="s">
        <v>347</v>
      </c>
      <c r="B21" s="113"/>
      <c r="C21" s="269" t="s">
        <v>342</v>
      </c>
      <c r="D21" s="98">
        <v>37600</v>
      </c>
      <c r="E21" s="66">
        <v>37586</v>
      </c>
      <c r="F21" s="66"/>
      <c r="G21" s="66"/>
      <c r="H21" s="273">
        <f t="shared" si="0"/>
        <v>37586</v>
      </c>
      <c r="I21" s="275">
        <f t="shared" si="1"/>
        <v>14</v>
      </c>
    </row>
    <row r="22" spans="1:9" ht="12">
      <c r="A22" s="50" t="s">
        <v>348</v>
      </c>
      <c r="B22" s="113"/>
      <c r="C22" s="269" t="s">
        <v>343</v>
      </c>
      <c r="D22" s="98">
        <v>26350</v>
      </c>
      <c r="E22" s="66">
        <v>26312</v>
      </c>
      <c r="F22" s="66"/>
      <c r="G22" s="66"/>
      <c r="H22" s="273">
        <f t="shared" si="0"/>
        <v>26312</v>
      </c>
      <c r="I22" s="275">
        <f t="shared" si="1"/>
        <v>38</v>
      </c>
    </row>
    <row r="23" spans="1:9" ht="21">
      <c r="A23" s="50" t="s">
        <v>349</v>
      </c>
      <c r="B23" s="113"/>
      <c r="C23" s="269" t="s">
        <v>344</v>
      </c>
      <c r="D23" s="98">
        <v>1697200</v>
      </c>
      <c r="E23" s="66">
        <v>1697151.67</v>
      </c>
      <c r="F23" s="66"/>
      <c r="G23" s="66"/>
      <c r="H23" s="273">
        <f t="shared" si="0"/>
        <v>1697151.67</v>
      </c>
      <c r="I23" s="275">
        <f t="shared" si="1"/>
        <v>48.330000000074506</v>
      </c>
    </row>
    <row r="24" spans="1:9" ht="0.75" customHeight="1" thickBot="1">
      <c r="A24" s="96"/>
      <c r="B24" s="97"/>
      <c r="C24" s="114"/>
      <c r="D24" s="88"/>
      <c r="E24" s="88"/>
      <c r="F24" s="88"/>
      <c r="G24" s="88"/>
      <c r="H24" s="88"/>
      <c r="I24" s="89"/>
    </row>
    <row r="25" spans="1:9" ht="12.75" customHeight="1">
      <c r="A25" s="51"/>
      <c r="B25" s="43"/>
      <c r="C25" s="44"/>
      <c r="D25" s="45"/>
      <c r="E25" s="45"/>
      <c r="F25" s="45"/>
      <c r="G25" s="45"/>
      <c r="H25" s="45"/>
      <c r="I25" s="46"/>
    </row>
    <row r="26" spans="1:9" ht="21.75">
      <c r="A26" s="52" t="s">
        <v>263</v>
      </c>
      <c r="B26" s="102">
        <v>450</v>
      </c>
      <c r="C26" s="103" t="s">
        <v>2</v>
      </c>
      <c r="D26" s="47">
        <v>0</v>
      </c>
      <c r="E26" s="47">
        <f>Ит5Доходы-Ит5Расходы</f>
        <v>4345.100000000093</v>
      </c>
      <c r="F26" s="47">
        <v>0</v>
      </c>
      <c r="G26" s="47">
        <v>0</v>
      </c>
      <c r="H26" s="81">
        <v>85346</v>
      </c>
      <c r="I26" s="110">
        <v>0</v>
      </c>
    </row>
    <row r="27" spans="1:9" ht="12">
      <c r="A27" s="92"/>
      <c r="B27" s="101"/>
      <c r="C27" s="101"/>
      <c r="D27" s="101"/>
      <c r="E27" s="101"/>
      <c r="F27" s="101"/>
      <c r="G27" s="101"/>
      <c r="H27" s="101"/>
      <c r="I27" s="71"/>
    </row>
  </sheetData>
  <mergeCells count="3">
    <mergeCell ref="E10:H11"/>
    <mergeCell ref="G12:G14"/>
    <mergeCell ref="I10:I14"/>
  </mergeCells>
  <printOptions horizontalCentered="1"/>
  <pageMargins left="0.3937007874015748" right="0.3937007874015748" top="0.7874015748031497" bottom="0.3937007874015748" header="0.5118110236220472" footer="0.5118110236220472"/>
  <pageSetup fitToHeight="2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20" sqref="E20"/>
    </sheetView>
  </sheetViews>
  <sheetFormatPr defaultColWidth="9.125" defaultRowHeight="12.75"/>
  <cols>
    <col min="1" max="1" width="39.75390625" style="0" customWidth="1"/>
    <col min="2" max="2" width="4.375" style="0" customWidth="1"/>
    <col min="3" max="3" width="0.37109375" style="0" customWidth="1"/>
    <col min="4" max="4" width="24.625" style="0" customWidth="1"/>
    <col min="5" max="9" width="13.75390625" style="0" customWidth="1"/>
    <col min="10" max="10" width="12.75390625" style="0" customWidth="1"/>
  </cols>
  <sheetData>
    <row r="1" spans="1:10" ht="14.25">
      <c r="A1" s="4"/>
      <c r="B1" s="75" t="s">
        <v>251</v>
      </c>
      <c r="C1" s="75"/>
      <c r="D1" s="160"/>
      <c r="E1" s="161"/>
      <c r="F1" s="161"/>
      <c r="G1" s="161"/>
      <c r="H1" s="161"/>
      <c r="I1" s="5"/>
      <c r="J1" s="30" t="s">
        <v>207</v>
      </c>
    </row>
    <row r="2" spans="1:9" ht="12">
      <c r="A2" s="4"/>
      <c r="B2" s="57"/>
      <c r="C2" s="57"/>
      <c r="D2" s="42"/>
      <c r="E2" s="5"/>
      <c r="F2" s="5"/>
      <c r="G2" s="5"/>
      <c r="H2" s="5"/>
      <c r="I2" s="5"/>
    </row>
    <row r="3" spans="1:10" ht="12.75" customHeight="1">
      <c r="A3" s="163"/>
      <c r="B3" s="138"/>
      <c r="C3" s="144"/>
      <c r="D3" s="280" t="s">
        <v>101</v>
      </c>
      <c r="E3" s="162"/>
      <c r="F3" s="287" t="s">
        <v>170</v>
      </c>
      <c r="G3" s="287"/>
      <c r="H3" s="287"/>
      <c r="I3" s="280"/>
      <c r="J3" s="280" t="s">
        <v>259</v>
      </c>
    </row>
    <row r="4" spans="1:10" ht="12.75" customHeight="1">
      <c r="A4" s="158"/>
      <c r="B4" s="140" t="s">
        <v>91</v>
      </c>
      <c r="C4" s="145"/>
      <c r="D4" s="280"/>
      <c r="E4" s="164" t="s">
        <v>38</v>
      </c>
      <c r="F4" s="288"/>
      <c r="G4" s="288"/>
      <c r="H4" s="288"/>
      <c r="I4" s="289"/>
      <c r="J4" s="280"/>
    </row>
    <row r="5" spans="1:10" ht="12.75" customHeight="1">
      <c r="A5" s="158" t="s">
        <v>18</v>
      </c>
      <c r="B5" s="140" t="s">
        <v>264</v>
      </c>
      <c r="C5" s="145"/>
      <c r="D5" s="280"/>
      <c r="E5" s="164" t="s">
        <v>141</v>
      </c>
      <c r="F5" s="124" t="s">
        <v>143</v>
      </c>
      <c r="G5" s="137" t="s">
        <v>143</v>
      </c>
      <c r="H5" s="280" t="s">
        <v>176</v>
      </c>
      <c r="I5" s="137"/>
      <c r="J5" s="280"/>
    </row>
    <row r="6" spans="1:10" ht="12.75" customHeight="1">
      <c r="A6" s="158"/>
      <c r="B6" s="140" t="s">
        <v>54</v>
      </c>
      <c r="C6" s="145"/>
      <c r="D6" s="280"/>
      <c r="E6" s="164" t="s">
        <v>171</v>
      </c>
      <c r="F6" s="165" t="s">
        <v>144</v>
      </c>
      <c r="G6" s="139" t="s">
        <v>199</v>
      </c>
      <c r="H6" s="280"/>
      <c r="I6" s="139" t="s">
        <v>113</v>
      </c>
      <c r="J6" s="280"/>
    </row>
    <row r="7" spans="1:10" ht="12.75" customHeight="1">
      <c r="A7" s="158"/>
      <c r="B7" s="140"/>
      <c r="C7" s="145"/>
      <c r="D7" s="289"/>
      <c r="E7" s="218"/>
      <c r="F7" s="165" t="s">
        <v>300</v>
      </c>
      <c r="G7" s="139" t="s">
        <v>150</v>
      </c>
      <c r="H7" s="289"/>
      <c r="I7" s="139"/>
      <c r="J7" s="289"/>
    </row>
    <row r="8" spans="1:10" ht="12">
      <c r="A8" s="227">
        <v>1</v>
      </c>
      <c r="B8" s="242">
        <v>2</v>
      </c>
      <c r="C8" s="68"/>
      <c r="D8" s="219">
        <v>3</v>
      </c>
      <c r="E8" s="220" t="s">
        <v>6</v>
      </c>
      <c r="F8" s="220" t="s">
        <v>267</v>
      </c>
      <c r="G8" s="220" t="s">
        <v>186</v>
      </c>
      <c r="H8" s="220" t="s">
        <v>102</v>
      </c>
      <c r="I8" s="220" t="s">
        <v>5</v>
      </c>
      <c r="J8" s="221" t="s">
        <v>266</v>
      </c>
    </row>
    <row r="9" spans="1:10" ht="12.75" customHeight="1">
      <c r="A9" s="243" t="s">
        <v>185</v>
      </c>
      <c r="B9" s="244"/>
      <c r="C9" s="256"/>
      <c r="D9" s="222"/>
      <c r="E9" s="223"/>
      <c r="F9" s="222"/>
      <c r="G9" s="224"/>
      <c r="H9" s="225"/>
      <c r="I9" s="224"/>
      <c r="J9" s="226"/>
    </row>
    <row r="10" spans="1:10" ht="12" customHeight="1">
      <c r="A10" s="230" t="s">
        <v>235</v>
      </c>
      <c r="B10" s="231" t="s">
        <v>201</v>
      </c>
      <c r="C10" s="257"/>
      <c r="D10" s="55" t="s">
        <v>2</v>
      </c>
      <c r="E10" s="215">
        <f>E12+E15+E23</f>
        <v>0</v>
      </c>
      <c r="F10" s="215">
        <f>F12+F15+F23</f>
        <v>-4345.100000000093</v>
      </c>
      <c r="G10" s="215">
        <f>G12+G15+G23</f>
        <v>0</v>
      </c>
      <c r="H10" s="215">
        <f>H12+H15+H23</f>
        <v>0</v>
      </c>
      <c r="I10" s="216">
        <f>F10+G10+H10</f>
        <v>-4345.100000000093</v>
      </c>
      <c r="J10" s="168">
        <f>J12+J15+J23</f>
        <v>4345.100000000093</v>
      </c>
    </row>
    <row r="11" spans="1:10" ht="11.25" customHeight="1">
      <c r="A11" s="232" t="s">
        <v>314</v>
      </c>
      <c r="B11" s="228"/>
      <c r="C11" s="258"/>
      <c r="D11" s="210"/>
      <c r="E11" s="201"/>
      <c r="F11" s="210"/>
      <c r="G11" s="211"/>
      <c r="H11" s="211"/>
      <c r="I11" s="211"/>
      <c r="J11" s="202"/>
    </row>
    <row r="12" spans="1:10" ht="12">
      <c r="A12" s="233" t="s">
        <v>330</v>
      </c>
      <c r="B12" s="228" t="s">
        <v>71</v>
      </c>
      <c r="C12" s="258" t="s">
        <v>190</v>
      </c>
      <c r="D12" s="259" t="s">
        <v>2</v>
      </c>
      <c r="E12" s="208">
        <v>0</v>
      </c>
      <c r="F12" s="208">
        <v>0</v>
      </c>
      <c r="G12" s="208">
        <v>0</v>
      </c>
      <c r="H12" s="208">
        <v>0</v>
      </c>
      <c r="I12" s="99">
        <f>F12+G12+H12</f>
        <v>0</v>
      </c>
      <c r="J12" s="94">
        <v>0</v>
      </c>
    </row>
    <row r="13" spans="1:10" ht="12">
      <c r="A13" s="234" t="s">
        <v>120</v>
      </c>
      <c r="B13" s="228"/>
      <c r="C13" s="258"/>
      <c r="D13" s="201"/>
      <c r="E13" s="201"/>
      <c r="F13" s="201"/>
      <c r="G13" s="211"/>
      <c r="H13" s="211"/>
      <c r="I13" s="211"/>
      <c r="J13" s="202"/>
    </row>
    <row r="14" spans="1:10" ht="12">
      <c r="A14" s="235"/>
      <c r="B14" s="228"/>
      <c r="C14" s="258"/>
      <c r="D14" s="201"/>
      <c r="E14" s="66">
        <v>0</v>
      </c>
      <c r="F14" s="66">
        <v>0</v>
      </c>
      <c r="G14" s="66">
        <v>0</v>
      </c>
      <c r="H14" s="66">
        <v>0</v>
      </c>
      <c r="I14" s="99">
        <f>F14+G14+H14</f>
        <v>0</v>
      </c>
      <c r="J14" s="94">
        <v>0</v>
      </c>
    </row>
    <row r="15" spans="1:10" ht="12">
      <c r="A15" s="245" t="s">
        <v>204</v>
      </c>
      <c r="B15" s="246" t="s">
        <v>329</v>
      </c>
      <c r="C15" s="229" t="s">
        <v>98</v>
      </c>
      <c r="D15" s="259" t="s">
        <v>2</v>
      </c>
      <c r="E15" s="217">
        <f>E16+E19</f>
        <v>0</v>
      </c>
      <c r="F15" s="217">
        <f>F16+F19</f>
        <v>-4345.100000000093</v>
      </c>
      <c r="G15" s="213">
        <f>G16+G19</f>
        <v>0</v>
      </c>
      <c r="H15" s="213">
        <f>H16+H19</f>
        <v>0</v>
      </c>
      <c r="I15" s="214">
        <f>F15+G15+H15</f>
        <v>-4345.100000000093</v>
      </c>
      <c r="J15" s="100">
        <f>E15-I15</f>
        <v>4345.100000000093</v>
      </c>
    </row>
    <row r="16" spans="1:10" s="19" customFormat="1" ht="12">
      <c r="A16" s="247" t="s">
        <v>184</v>
      </c>
      <c r="B16" s="228" t="s">
        <v>236</v>
      </c>
      <c r="C16" s="258" t="s">
        <v>98</v>
      </c>
      <c r="D16" s="261" t="s">
        <v>2</v>
      </c>
      <c r="E16" s="207">
        <f>-Доходы!E22</f>
        <v>-1930000</v>
      </c>
      <c r="F16" s="208">
        <f>-Доходы!F22</f>
        <v>-1928282.85</v>
      </c>
      <c r="G16" s="208">
        <v>0</v>
      </c>
      <c r="H16" s="66">
        <v>0</v>
      </c>
      <c r="I16" s="66">
        <f>F16+G16+H16</f>
        <v>-1928282.85</v>
      </c>
      <c r="J16" s="209" t="s">
        <v>2</v>
      </c>
    </row>
    <row r="17" spans="1:10" s="19" customFormat="1" ht="12.75" customHeight="1">
      <c r="A17" s="248" t="s">
        <v>314</v>
      </c>
      <c r="B17" s="228"/>
      <c r="C17" s="265"/>
      <c r="D17" s="266"/>
      <c r="E17" s="201"/>
      <c r="F17" s="210"/>
      <c r="G17" s="211"/>
      <c r="H17" s="211"/>
      <c r="I17" s="212"/>
      <c r="J17" s="202"/>
    </row>
    <row r="18" spans="1:10" s="19" customFormat="1" ht="12">
      <c r="A18" s="50"/>
      <c r="B18" s="228"/>
      <c r="C18" s="265"/>
      <c r="D18" s="211"/>
      <c r="E18" s="98">
        <v>0</v>
      </c>
      <c r="F18" s="66">
        <v>0</v>
      </c>
      <c r="G18" s="66">
        <v>0</v>
      </c>
      <c r="H18" s="66">
        <v>0</v>
      </c>
      <c r="I18" s="99">
        <f>F18+G18+H18</f>
        <v>0</v>
      </c>
      <c r="J18" s="202" t="s">
        <v>2</v>
      </c>
    </row>
    <row r="19" spans="1:10" s="19" customFormat="1" ht="12">
      <c r="A19" s="249" t="s">
        <v>244</v>
      </c>
      <c r="B19" s="228" t="s">
        <v>125</v>
      </c>
      <c r="C19" s="258" t="s">
        <v>98</v>
      </c>
      <c r="D19" s="55" t="s">
        <v>2</v>
      </c>
      <c r="E19" s="207">
        <f>Ит4Расходы</f>
        <v>1930000</v>
      </c>
      <c r="F19" s="208">
        <f>Ит5Расходы</f>
        <v>1923937.75</v>
      </c>
      <c r="G19" s="208">
        <v>0</v>
      </c>
      <c r="H19" s="66">
        <v>0</v>
      </c>
      <c r="I19" s="66">
        <f>F19+G19+H19</f>
        <v>1923937.75</v>
      </c>
      <c r="J19" s="209" t="s">
        <v>2</v>
      </c>
    </row>
    <row r="20" spans="1:10" s="19" customFormat="1" ht="12.75" customHeight="1">
      <c r="A20" s="250" t="s">
        <v>314</v>
      </c>
      <c r="B20" s="228"/>
      <c r="C20" s="258"/>
      <c r="D20" s="264"/>
      <c r="E20" s="201"/>
      <c r="F20" s="210"/>
      <c r="G20" s="211"/>
      <c r="H20" s="211"/>
      <c r="I20" s="212"/>
      <c r="J20" s="202"/>
    </row>
    <row r="21" spans="1:10" s="19" customFormat="1" ht="12">
      <c r="A21" s="50"/>
      <c r="B21" s="228"/>
      <c r="C21" s="265"/>
      <c r="D21" s="211"/>
      <c r="E21" s="98">
        <v>0</v>
      </c>
      <c r="F21" s="66">
        <v>0</v>
      </c>
      <c r="G21" s="66">
        <v>0</v>
      </c>
      <c r="H21" s="66">
        <v>0</v>
      </c>
      <c r="I21" s="99">
        <f>F21+G21+H21</f>
        <v>0</v>
      </c>
      <c r="J21" s="202" t="s">
        <v>2</v>
      </c>
    </row>
    <row r="22" spans="1:10" s="19" customFormat="1" ht="12.75" customHeight="1">
      <c r="A22" s="50"/>
      <c r="B22" s="228"/>
      <c r="C22" s="265"/>
      <c r="D22" s="211"/>
      <c r="E22" s="267"/>
      <c r="F22" s="207"/>
      <c r="G22" s="207"/>
      <c r="H22" s="66"/>
      <c r="I22" s="66"/>
      <c r="J22" s="202"/>
    </row>
    <row r="23" spans="1:10" s="19" customFormat="1" ht="12.75" customHeight="1">
      <c r="A23" s="50" t="s">
        <v>146</v>
      </c>
      <c r="B23" s="246" t="s">
        <v>1</v>
      </c>
      <c r="C23" s="229"/>
      <c r="D23" s="55" t="s">
        <v>2</v>
      </c>
      <c r="E23" s="213">
        <f>E25+E26</f>
        <v>0</v>
      </c>
      <c r="F23" s="213">
        <f>F25+F26</f>
        <v>0</v>
      </c>
      <c r="G23" s="213">
        <f>G25+G26</f>
        <v>0</v>
      </c>
      <c r="H23" s="213">
        <f>H25+H26</f>
        <v>0</v>
      </c>
      <c r="I23" s="214">
        <f>F23+G23+H23</f>
        <v>0</v>
      </c>
      <c r="J23" s="169">
        <f>J25+J26</f>
        <v>0</v>
      </c>
    </row>
    <row r="24" spans="1:10" s="19" customFormat="1" ht="11.25" customHeight="1">
      <c r="A24" s="251" t="s">
        <v>314</v>
      </c>
      <c r="B24" s="252"/>
      <c r="C24" s="260"/>
      <c r="D24" s="261"/>
      <c r="E24" s="236"/>
      <c r="F24" s="236"/>
      <c r="G24" s="236"/>
      <c r="H24" s="237"/>
      <c r="I24" s="238"/>
      <c r="J24" s="239"/>
    </row>
    <row r="25" spans="1:10" s="19" customFormat="1" ht="12">
      <c r="A25" s="253" t="s">
        <v>265</v>
      </c>
      <c r="B25" s="231" t="s">
        <v>268</v>
      </c>
      <c r="C25" s="257"/>
      <c r="D25" s="55" t="s">
        <v>2</v>
      </c>
      <c r="E25" s="32">
        <v>0</v>
      </c>
      <c r="F25" s="32">
        <v>0</v>
      </c>
      <c r="G25" s="33">
        <v>0</v>
      </c>
      <c r="H25" s="31">
        <v>0</v>
      </c>
      <c r="I25" s="167">
        <f>F25+G25+H25</f>
        <v>0</v>
      </c>
      <c r="J25" s="118">
        <v>0</v>
      </c>
    </row>
    <row r="26" spans="1:10" s="19" customFormat="1" ht="12">
      <c r="A26" s="254" t="s">
        <v>4</v>
      </c>
      <c r="B26" s="255" t="s">
        <v>189</v>
      </c>
      <c r="C26" s="262"/>
      <c r="D26" s="263" t="s">
        <v>2</v>
      </c>
      <c r="E26" s="34">
        <v>0</v>
      </c>
      <c r="F26" s="34">
        <v>0</v>
      </c>
      <c r="G26" s="35">
        <v>0</v>
      </c>
      <c r="H26" s="36">
        <v>0</v>
      </c>
      <c r="I26" s="167">
        <f>F26+G26+H26</f>
        <v>0</v>
      </c>
      <c r="J26" s="170">
        <v>0</v>
      </c>
    </row>
    <row r="27" spans="1:10" ht="12">
      <c r="A27" s="58"/>
      <c r="B27" s="58"/>
      <c r="C27" s="58"/>
      <c r="D27" s="14"/>
      <c r="E27" s="14"/>
      <c r="F27" s="27"/>
      <c r="G27" s="27"/>
      <c r="H27" s="27"/>
      <c r="I27" s="27"/>
      <c r="J27" s="14"/>
    </row>
    <row r="28" spans="1:10" ht="12">
      <c r="A28" s="193" t="s">
        <v>293</v>
      </c>
      <c r="B28" s="193"/>
      <c r="C28" s="193"/>
      <c r="D28" s="198" t="s">
        <v>350</v>
      </c>
      <c r="E28" s="194"/>
      <c r="F28" s="8" t="s">
        <v>200</v>
      </c>
      <c r="G28" s="10"/>
      <c r="H28" s="10"/>
      <c r="I28" s="10"/>
      <c r="J28" s="10"/>
    </row>
    <row r="29" spans="1:10" ht="12">
      <c r="A29" s="197" t="s">
        <v>37</v>
      </c>
      <c r="B29" s="1"/>
      <c r="C29" s="1"/>
      <c r="D29" s="199" t="s">
        <v>106</v>
      </c>
      <c r="E29" s="195"/>
      <c r="F29" s="195" t="s">
        <v>198</v>
      </c>
      <c r="G29" s="195"/>
      <c r="H29" s="195"/>
      <c r="I29" s="3"/>
      <c r="J29" s="3"/>
    </row>
    <row r="30" spans="1:10" ht="12">
      <c r="A30" s="4"/>
      <c r="B30" s="4"/>
      <c r="C30" s="4"/>
      <c r="D30" s="4"/>
      <c r="E30" s="195"/>
      <c r="F30" s="195"/>
      <c r="G30" s="200" t="s">
        <v>109</v>
      </c>
      <c r="H30" s="5"/>
      <c r="I30" s="3"/>
      <c r="J30" s="3"/>
    </row>
    <row r="31" spans="1:10" ht="12">
      <c r="A31" s="1" t="s">
        <v>289</v>
      </c>
      <c r="D31" s="196" t="s">
        <v>280</v>
      </c>
      <c r="E31" s="195"/>
      <c r="F31" s="195"/>
      <c r="G31" s="195"/>
      <c r="H31" s="195"/>
      <c r="I31" s="3"/>
      <c r="J31" s="3"/>
    </row>
    <row r="32" spans="1:4" ht="12">
      <c r="A32" s="197" t="s">
        <v>37</v>
      </c>
      <c r="B32" s="1"/>
      <c r="C32" s="1"/>
      <c r="D32" s="199" t="s">
        <v>106</v>
      </c>
    </row>
    <row r="33" spans="1:3" ht="12">
      <c r="A33" s="1"/>
      <c r="B33" s="1"/>
      <c r="C33" s="1"/>
    </row>
    <row r="34" spans="1:4" ht="12">
      <c r="A34" s="1" t="s">
        <v>60</v>
      </c>
      <c r="B34" s="4"/>
      <c r="C34" s="4"/>
      <c r="D34" s="4"/>
    </row>
    <row r="35" spans="1:4" ht="12">
      <c r="A35" s="4"/>
      <c r="B35" s="4"/>
      <c r="C35" s="4"/>
      <c r="D35" s="1"/>
    </row>
    <row r="36" spans="1:4" ht="6.75" customHeight="1">
      <c r="A36" s="7"/>
      <c r="B36" s="7"/>
      <c r="C36" s="7"/>
      <c r="D36" s="9"/>
    </row>
  </sheetData>
  <mergeCells count="4">
    <mergeCell ref="D3:D7"/>
    <mergeCell ref="F3:I4"/>
    <mergeCell ref="H5:H7"/>
    <mergeCell ref="J3:J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61">
      <selection activeCell="A62" sqref="A62"/>
    </sheetView>
  </sheetViews>
  <sheetFormatPr defaultColWidth="9.125" defaultRowHeight="12.75"/>
  <cols>
    <col min="1" max="1" width="24.75390625" style="0" customWidth="1"/>
    <col min="2" max="2" width="86.25390625" style="171" customWidth="1"/>
    <col min="3" max="3" width="11.75390625" style="0" customWidth="1"/>
  </cols>
  <sheetData>
    <row r="1" spans="2:3" ht="12.75" customHeight="1">
      <c r="B1" s="171" t="s">
        <v>68</v>
      </c>
      <c r="C1" s="11" t="s">
        <v>179</v>
      </c>
    </row>
    <row r="2" spans="2:3" ht="12.75" customHeight="1">
      <c r="B2" s="171" t="s">
        <v>90</v>
      </c>
      <c r="C2" s="11" t="s">
        <v>179</v>
      </c>
    </row>
    <row r="3" spans="1:3" ht="12.75" customHeight="1">
      <c r="A3" s="11" t="s">
        <v>260</v>
      </c>
      <c r="B3" s="171" t="s">
        <v>58</v>
      </c>
      <c r="C3" s="11" t="s">
        <v>179</v>
      </c>
    </row>
    <row r="4" spans="1:3" ht="12.75" customHeight="1">
      <c r="A4" s="11" t="s">
        <v>31</v>
      </c>
      <c r="B4" s="171" t="s">
        <v>166</v>
      </c>
      <c r="C4" s="11" t="s">
        <v>179</v>
      </c>
    </row>
    <row r="5" spans="1:3" ht="12.75" customHeight="1">
      <c r="A5" s="11" t="s">
        <v>188</v>
      </c>
      <c r="B5" s="171" t="s">
        <v>145</v>
      </c>
      <c r="C5" s="11" t="s">
        <v>179</v>
      </c>
    </row>
    <row r="6" spans="1:3" ht="12.75" customHeight="1">
      <c r="A6" s="11" t="s">
        <v>222</v>
      </c>
      <c r="B6" s="171" t="s">
        <v>132</v>
      </c>
      <c r="C6" s="11" t="s">
        <v>179</v>
      </c>
    </row>
    <row r="7" spans="1:3" ht="12.75" customHeight="1">
      <c r="A7" s="11"/>
      <c r="B7" s="185" t="s">
        <v>192</v>
      </c>
      <c r="C7" s="11" t="s">
        <v>179</v>
      </c>
    </row>
    <row r="8" spans="1:3" ht="12.75" customHeight="1">
      <c r="A8" s="11" t="s">
        <v>85</v>
      </c>
      <c r="B8" s="185" t="s">
        <v>30</v>
      </c>
      <c r="C8" s="11" t="s">
        <v>179</v>
      </c>
    </row>
    <row r="9" spans="1:3" ht="12.75" customHeight="1">
      <c r="A9" t="s">
        <v>35</v>
      </c>
      <c r="B9" s="171" t="s">
        <v>47</v>
      </c>
      <c r="C9" s="11" t="s">
        <v>179</v>
      </c>
    </row>
    <row r="10" spans="1:3" ht="12.75" customHeight="1">
      <c r="A10" t="s">
        <v>233</v>
      </c>
      <c r="B10" s="185" t="s">
        <v>95</v>
      </c>
      <c r="C10" s="11" t="s">
        <v>179</v>
      </c>
    </row>
    <row r="11" spans="1:3" ht="12.75" customHeight="1">
      <c r="A11" t="s">
        <v>72</v>
      </c>
      <c r="B11" s="171" t="s">
        <v>324</v>
      </c>
      <c r="C11" s="11" t="s">
        <v>179</v>
      </c>
    </row>
    <row r="12" spans="1:3" ht="24.75">
      <c r="A12" t="s">
        <v>288</v>
      </c>
      <c r="B12" s="171" t="s">
        <v>50</v>
      </c>
      <c r="C12" s="11" t="s">
        <v>179</v>
      </c>
    </row>
    <row r="13" spans="1:3" ht="12.75" customHeight="1">
      <c r="A13" s="20"/>
      <c r="B13" s="172" t="s">
        <v>138</v>
      </c>
      <c r="C13" s="20" t="s">
        <v>169</v>
      </c>
    </row>
    <row r="14" spans="1:3" ht="12.75" customHeight="1">
      <c r="A14" s="116"/>
      <c r="B14" s="117" t="s">
        <v>147</v>
      </c>
      <c r="C14" s="116" t="s">
        <v>169</v>
      </c>
    </row>
    <row r="15" spans="1:3" ht="12.75" customHeight="1">
      <c r="A15" s="21" t="s">
        <v>277</v>
      </c>
      <c r="B15" s="173" t="s">
        <v>67</v>
      </c>
      <c r="C15" s="21" t="s">
        <v>169</v>
      </c>
    </row>
    <row r="16" spans="1:3" ht="12.75" customHeight="1">
      <c r="A16" s="21" t="s">
        <v>202</v>
      </c>
      <c r="B16" s="184" t="s">
        <v>124</v>
      </c>
      <c r="C16" s="21" t="s">
        <v>169</v>
      </c>
    </row>
    <row r="17" spans="1:3" ht="12.75" customHeight="1">
      <c r="A17" s="21" t="s">
        <v>119</v>
      </c>
      <c r="B17" s="173" t="s">
        <v>211</v>
      </c>
      <c r="C17" s="21" t="s">
        <v>169</v>
      </c>
    </row>
    <row r="18" spans="1:3" ht="12.75" customHeight="1">
      <c r="A18" s="21" t="s">
        <v>17</v>
      </c>
      <c r="B18" s="173" t="s">
        <v>247</v>
      </c>
      <c r="C18" s="21" t="s">
        <v>169</v>
      </c>
    </row>
    <row r="19" spans="1:3" ht="12.75" customHeight="1">
      <c r="A19" s="21" t="s">
        <v>279</v>
      </c>
      <c r="B19" s="173" t="s">
        <v>163</v>
      </c>
      <c r="C19" s="21" t="s">
        <v>169</v>
      </c>
    </row>
    <row r="20" spans="1:3" ht="12.75" customHeight="1">
      <c r="A20" s="21" t="s">
        <v>203</v>
      </c>
      <c r="B20" s="173" t="s">
        <v>73</v>
      </c>
      <c r="C20" s="21" t="s">
        <v>169</v>
      </c>
    </row>
    <row r="21" spans="1:3" ht="12.75" customHeight="1">
      <c r="A21" s="21" t="s">
        <v>118</v>
      </c>
      <c r="B21" s="173" t="s">
        <v>322</v>
      </c>
      <c r="C21" s="21" t="s">
        <v>169</v>
      </c>
    </row>
    <row r="22" spans="1:3" ht="12.75" customHeight="1">
      <c r="A22" s="21" t="s">
        <v>16</v>
      </c>
      <c r="B22" s="173" t="s">
        <v>112</v>
      </c>
      <c r="C22" s="21" t="s">
        <v>169</v>
      </c>
    </row>
    <row r="23" spans="1:3" ht="24.75" customHeight="1">
      <c r="A23" s="21" t="s">
        <v>278</v>
      </c>
      <c r="B23" s="184" t="s">
        <v>246</v>
      </c>
      <c r="C23" s="21" t="s">
        <v>169</v>
      </c>
    </row>
    <row r="24" spans="1:3" ht="12.75" customHeight="1">
      <c r="A24" s="21"/>
      <c r="B24" s="173" t="s">
        <v>334</v>
      </c>
      <c r="C24" s="21" t="s">
        <v>169</v>
      </c>
    </row>
    <row r="25" spans="1:3" ht="12.75" customHeight="1">
      <c r="A25" s="21"/>
      <c r="B25" s="173" t="s">
        <v>100</v>
      </c>
      <c r="C25" s="21" t="s">
        <v>169</v>
      </c>
    </row>
    <row r="26" spans="1:3" ht="12.75" customHeight="1">
      <c r="A26" s="21"/>
      <c r="B26" s="173" t="s">
        <v>19</v>
      </c>
      <c r="C26" s="21" t="s">
        <v>169</v>
      </c>
    </row>
    <row r="27" spans="1:4" ht="12.75" customHeight="1">
      <c r="A27" s="39"/>
      <c r="B27" s="174" t="s">
        <v>135</v>
      </c>
      <c r="C27" s="22" t="s">
        <v>169</v>
      </c>
      <c r="D27" s="25"/>
    </row>
    <row r="28" spans="1:3" ht="12.75" customHeight="1">
      <c r="A28" s="23" t="s">
        <v>131</v>
      </c>
      <c r="B28" s="175" t="s">
        <v>158</v>
      </c>
      <c r="C28" s="23" t="s">
        <v>14</v>
      </c>
    </row>
    <row r="29" spans="1:3" ht="12.75" customHeight="1">
      <c r="A29" s="23"/>
      <c r="B29" s="175" t="s">
        <v>74</v>
      </c>
      <c r="C29" s="23" t="s">
        <v>14</v>
      </c>
    </row>
    <row r="30" spans="1:3" ht="12.75" customHeight="1">
      <c r="A30" s="23" t="s">
        <v>34</v>
      </c>
      <c r="B30" s="186" t="s">
        <v>115</v>
      </c>
      <c r="C30" s="23" t="s">
        <v>14</v>
      </c>
    </row>
    <row r="31" spans="1:3" ht="12.75" customHeight="1">
      <c r="A31" s="23" t="s">
        <v>292</v>
      </c>
      <c r="B31" s="175" t="s">
        <v>110</v>
      </c>
      <c r="C31" s="23" t="s">
        <v>14</v>
      </c>
    </row>
    <row r="32" spans="1:3" ht="12.75" customHeight="1">
      <c r="A32" s="23" t="s">
        <v>220</v>
      </c>
      <c r="B32" s="175" t="s">
        <v>25</v>
      </c>
      <c r="C32" s="23" t="s">
        <v>14</v>
      </c>
    </row>
    <row r="33" spans="1:3" ht="12.75" customHeight="1">
      <c r="A33" s="23" t="s">
        <v>129</v>
      </c>
      <c r="B33" s="175" t="s">
        <v>287</v>
      </c>
      <c r="C33" s="23" t="s">
        <v>14</v>
      </c>
    </row>
    <row r="34" spans="1:3" ht="12.75" customHeight="1">
      <c r="A34" s="23" t="s">
        <v>32</v>
      </c>
      <c r="B34" s="175" t="s">
        <v>210</v>
      </c>
      <c r="C34" s="23" t="s">
        <v>14</v>
      </c>
    </row>
    <row r="35" spans="1:3" ht="12.75" customHeight="1">
      <c r="A35" s="23" t="s">
        <v>295</v>
      </c>
      <c r="B35" s="175" t="s">
        <v>123</v>
      </c>
      <c r="C35" s="23" t="s">
        <v>14</v>
      </c>
    </row>
    <row r="36" spans="1:3" ht="12.75" customHeight="1">
      <c r="A36" s="23" t="s">
        <v>219</v>
      </c>
      <c r="B36" s="175" t="s">
        <v>15</v>
      </c>
      <c r="C36" s="23" t="s">
        <v>14</v>
      </c>
    </row>
    <row r="37" spans="1:4" ht="24.75">
      <c r="A37" s="23" t="s">
        <v>128</v>
      </c>
      <c r="B37" s="175" t="s">
        <v>104</v>
      </c>
      <c r="C37" s="23" t="s">
        <v>14</v>
      </c>
      <c r="D37" s="25"/>
    </row>
    <row r="38" spans="1:4" ht="12.75" customHeight="1">
      <c r="A38" s="23"/>
      <c r="B38" s="175" t="s">
        <v>334</v>
      </c>
      <c r="C38" s="23" t="s">
        <v>14</v>
      </c>
      <c r="D38" s="25"/>
    </row>
    <row r="39" spans="1:4" ht="12.75" customHeight="1">
      <c r="A39" s="23"/>
      <c r="B39" s="175" t="s">
        <v>296</v>
      </c>
      <c r="C39" s="23" t="s">
        <v>14</v>
      </c>
      <c r="D39" s="25"/>
    </row>
    <row r="40" spans="1:4" ht="12.75" customHeight="1">
      <c r="A40" s="23"/>
      <c r="B40" s="175" t="s">
        <v>19</v>
      </c>
      <c r="C40" s="23" t="s">
        <v>14</v>
      </c>
      <c r="D40" s="25"/>
    </row>
    <row r="41" spans="1:4" ht="12.75" customHeight="1">
      <c r="A41" s="24"/>
      <c r="B41" s="176" t="s">
        <v>135</v>
      </c>
      <c r="C41" s="24" t="s">
        <v>14</v>
      </c>
      <c r="D41" s="25"/>
    </row>
    <row r="42" spans="1:3" ht="12.75" customHeight="1">
      <c r="A42" s="37" t="s">
        <v>320</v>
      </c>
      <c r="B42" s="177" t="s">
        <v>87</v>
      </c>
      <c r="C42" s="37" t="s">
        <v>137</v>
      </c>
    </row>
    <row r="43" spans="1:3" ht="12.75" customHeight="1">
      <c r="A43" s="37" t="s">
        <v>245</v>
      </c>
      <c r="B43" s="177" t="s">
        <v>136</v>
      </c>
      <c r="C43" s="37" t="s">
        <v>137</v>
      </c>
    </row>
    <row r="44" spans="1:3" ht="25.5" customHeight="1">
      <c r="A44" s="37"/>
      <c r="B44" s="177" t="s">
        <v>181</v>
      </c>
      <c r="C44" s="37" t="s">
        <v>137</v>
      </c>
    </row>
    <row r="45" spans="1:3" ht="51" customHeight="1">
      <c r="A45" s="37"/>
      <c r="B45" s="177" t="s">
        <v>157</v>
      </c>
      <c r="C45" s="37" t="s">
        <v>137</v>
      </c>
    </row>
    <row r="46" spans="1:3" ht="12.75" customHeight="1">
      <c r="A46" s="121" t="s">
        <v>301</v>
      </c>
      <c r="B46" s="178" t="s">
        <v>218</v>
      </c>
      <c r="C46" s="121" t="s">
        <v>137</v>
      </c>
    </row>
    <row r="47" spans="1:3" ht="12.75" customHeight="1">
      <c r="A47" s="37" t="s">
        <v>155</v>
      </c>
      <c r="B47" s="177" t="s">
        <v>323</v>
      </c>
      <c r="C47" s="37" t="s">
        <v>137</v>
      </c>
    </row>
    <row r="48" spans="1:3" ht="12.75" customHeight="1">
      <c r="A48" s="121" t="s">
        <v>70</v>
      </c>
      <c r="B48" s="178" t="s">
        <v>303</v>
      </c>
      <c r="C48" s="121" t="s">
        <v>137</v>
      </c>
    </row>
    <row r="49" spans="1:3" ht="12.75" customHeight="1">
      <c r="A49" s="37" t="s">
        <v>318</v>
      </c>
      <c r="B49" s="177" t="s">
        <v>49</v>
      </c>
      <c r="C49" s="37" t="s">
        <v>137</v>
      </c>
    </row>
    <row r="50" spans="1:3" ht="12.75" customHeight="1">
      <c r="A50" s="37" t="s">
        <v>243</v>
      </c>
      <c r="B50" s="177" t="s">
        <v>142</v>
      </c>
      <c r="C50" s="37" t="s">
        <v>137</v>
      </c>
    </row>
    <row r="51" spans="1:3" ht="12.75" customHeight="1">
      <c r="A51" s="37" t="s">
        <v>156</v>
      </c>
      <c r="B51" s="177" t="s">
        <v>230</v>
      </c>
      <c r="C51" s="37" t="s">
        <v>137</v>
      </c>
    </row>
    <row r="52" spans="1:3" ht="24.75">
      <c r="A52" s="121" t="s">
        <v>317</v>
      </c>
      <c r="B52" s="191" t="s">
        <v>195</v>
      </c>
      <c r="C52" s="121" t="s">
        <v>137</v>
      </c>
    </row>
    <row r="53" spans="1:3" ht="24.75">
      <c r="A53" s="203" t="s">
        <v>225</v>
      </c>
      <c r="B53" s="204" t="s">
        <v>9</v>
      </c>
      <c r="C53" s="203" t="s">
        <v>307</v>
      </c>
    </row>
    <row r="54" spans="1:3" ht="12">
      <c r="A54" s="37" t="s">
        <v>297</v>
      </c>
      <c r="B54" s="177" t="s">
        <v>89</v>
      </c>
      <c r="C54" s="37" t="s">
        <v>307</v>
      </c>
    </row>
    <row r="55" spans="1:3" ht="24.75">
      <c r="A55" s="37"/>
      <c r="B55" s="177" t="s">
        <v>284</v>
      </c>
      <c r="C55" s="37" t="s">
        <v>307</v>
      </c>
    </row>
    <row r="56" spans="1:3" ht="37.5">
      <c r="A56" s="37"/>
      <c r="B56" s="177" t="s">
        <v>157</v>
      </c>
      <c r="C56" s="37" t="s">
        <v>307</v>
      </c>
    </row>
    <row r="57" spans="1:3" ht="12">
      <c r="A57" s="121" t="s">
        <v>254</v>
      </c>
      <c r="B57" s="178" t="s">
        <v>218</v>
      </c>
      <c r="C57" s="37" t="s">
        <v>307</v>
      </c>
    </row>
    <row r="58" spans="1:3" ht="12">
      <c r="A58" s="121" t="s">
        <v>44</v>
      </c>
      <c r="B58" s="178" t="s">
        <v>323</v>
      </c>
      <c r="C58" s="37" t="s">
        <v>307</v>
      </c>
    </row>
    <row r="59" spans="1:3" ht="12">
      <c r="A59" s="121" t="s">
        <v>134</v>
      </c>
      <c r="B59" s="178" t="s">
        <v>94</v>
      </c>
      <c r="C59" s="37" t="s">
        <v>307</v>
      </c>
    </row>
    <row r="60" spans="1:3" ht="12">
      <c r="A60" s="37" t="s">
        <v>227</v>
      </c>
      <c r="B60" s="177" t="s">
        <v>336</v>
      </c>
      <c r="C60" s="37" t="s">
        <v>307</v>
      </c>
    </row>
    <row r="61" spans="1:3" ht="12">
      <c r="A61" s="37" t="s">
        <v>299</v>
      </c>
      <c r="B61" s="177" t="s">
        <v>262</v>
      </c>
      <c r="C61" s="37" t="s">
        <v>307</v>
      </c>
    </row>
    <row r="62" spans="1:3" ht="12">
      <c r="A62" s="37" t="s">
        <v>42</v>
      </c>
      <c r="B62" s="177" t="s">
        <v>180</v>
      </c>
      <c r="C62" s="37" t="s">
        <v>307</v>
      </c>
    </row>
    <row r="63" spans="1:3" ht="24.75">
      <c r="A63" s="203" t="s">
        <v>242</v>
      </c>
      <c r="B63" s="204" t="s">
        <v>183</v>
      </c>
      <c r="C63" s="203" t="s">
        <v>27</v>
      </c>
    </row>
    <row r="64" spans="1:3" ht="12">
      <c r="A64" s="37" t="s">
        <v>312</v>
      </c>
      <c r="B64" s="177" t="s">
        <v>182</v>
      </c>
      <c r="C64" s="37" t="s">
        <v>27</v>
      </c>
    </row>
    <row r="65" spans="1:3" ht="24.75">
      <c r="A65" s="37"/>
      <c r="B65" s="177" t="s">
        <v>36</v>
      </c>
      <c r="C65" s="37" t="s">
        <v>27</v>
      </c>
    </row>
    <row r="66" spans="1:3" ht="37.5">
      <c r="A66" s="37"/>
      <c r="B66" s="177" t="s">
        <v>157</v>
      </c>
      <c r="C66" s="37" t="s">
        <v>27</v>
      </c>
    </row>
    <row r="67" spans="1:3" ht="12">
      <c r="A67" s="121" t="s">
        <v>258</v>
      </c>
      <c r="B67" s="178" t="s">
        <v>218</v>
      </c>
      <c r="C67" s="37" t="s">
        <v>27</v>
      </c>
    </row>
    <row r="68" spans="1:3" ht="12">
      <c r="A68" s="121" t="s">
        <v>61</v>
      </c>
      <c r="B68" s="178" t="s">
        <v>323</v>
      </c>
      <c r="C68" s="37" t="s">
        <v>27</v>
      </c>
    </row>
    <row r="69" spans="1:3" ht="12">
      <c r="A69" s="121" t="s">
        <v>153</v>
      </c>
      <c r="B69" s="178" t="s">
        <v>86</v>
      </c>
      <c r="C69" s="37" t="s">
        <v>27</v>
      </c>
    </row>
    <row r="70" spans="1:3" ht="12">
      <c r="A70" s="37" t="s">
        <v>241</v>
      </c>
      <c r="B70" s="177" t="s">
        <v>331</v>
      </c>
      <c r="C70" s="37" t="s">
        <v>27</v>
      </c>
    </row>
    <row r="71" spans="1:3" ht="12">
      <c r="A71" s="37" t="s">
        <v>311</v>
      </c>
      <c r="B71" s="177" t="s">
        <v>257</v>
      </c>
      <c r="C71" s="37" t="s">
        <v>27</v>
      </c>
    </row>
    <row r="72" spans="1:3" ht="12">
      <c r="A72" s="37" t="s">
        <v>64</v>
      </c>
      <c r="B72" s="177" t="s">
        <v>178</v>
      </c>
      <c r="C72" s="37" t="s">
        <v>27</v>
      </c>
    </row>
    <row r="73" spans="1:3" ht="12.75" customHeight="1">
      <c r="A73" s="205" t="s">
        <v>298</v>
      </c>
      <c r="B73" s="206" t="s">
        <v>29</v>
      </c>
      <c r="C73" s="205" t="s">
        <v>46</v>
      </c>
    </row>
    <row r="74" spans="1:3" ht="12.75" customHeight="1">
      <c r="A74" s="26" t="s">
        <v>41</v>
      </c>
      <c r="B74" s="188" t="s">
        <v>175</v>
      </c>
      <c r="C74" s="26" t="s">
        <v>46</v>
      </c>
    </row>
    <row r="75" spans="1:3" ht="12.75" customHeight="1">
      <c r="A75" s="26" t="s">
        <v>133</v>
      </c>
      <c r="B75" s="188" t="s">
        <v>276</v>
      </c>
      <c r="C75" s="26" t="s">
        <v>46</v>
      </c>
    </row>
    <row r="76" spans="1:3" ht="12.75" customHeight="1">
      <c r="A76" s="122" t="s">
        <v>226</v>
      </c>
      <c r="B76" s="188" t="s">
        <v>234</v>
      </c>
      <c r="C76" s="122" t="s">
        <v>46</v>
      </c>
    </row>
    <row r="77" spans="1:3" ht="12.75" customHeight="1">
      <c r="A77" s="26" t="s">
        <v>310</v>
      </c>
      <c r="B77" s="188" t="s">
        <v>252</v>
      </c>
      <c r="C77" s="26" t="s">
        <v>46</v>
      </c>
    </row>
    <row r="78" spans="1:3" ht="12.75" customHeight="1">
      <c r="A78" s="26" t="s">
        <v>63</v>
      </c>
      <c r="B78" s="188" t="s">
        <v>152</v>
      </c>
      <c r="C78" s="26" t="s">
        <v>46</v>
      </c>
    </row>
    <row r="79" spans="1:3" ht="12.75" customHeight="1">
      <c r="A79" s="26" t="s">
        <v>151</v>
      </c>
      <c r="B79" s="188" t="s">
        <v>8</v>
      </c>
      <c r="C79" s="26" t="s">
        <v>46</v>
      </c>
    </row>
    <row r="80" spans="1:3" ht="12.75" customHeight="1">
      <c r="A80" s="26" t="s">
        <v>240</v>
      </c>
      <c r="B80" s="188" t="s">
        <v>304</v>
      </c>
      <c r="C80" s="26" t="s">
        <v>46</v>
      </c>
    </row>
    <row r="81" spans="1:3" ht="12.75" customHeight="1">
      <c r="A81" s="84"/>
      <c r="B81" s="85" t="s">
        <v>282</v>
      </c>
      <c r="C81" s="26" t="s">
        <v>46</v>
      </c>
    </row>
    <row r="82" spans="1:3" ht="12.75" customHeight="1">
      <c r="A82" s="84" t="s">
        <v>273</v>
      </c>
      <c r="B82" s="85" t="s">
        <v>215</v>
      </c>
      <c r="C82" s="26" t="s">
        <v>46</v>
      </c>
    </row>
    <row r="83" spans="1:3" ht="12.75" customHeight="1">
      <c r="A83" s="84"/>
      <c r="B83" s="85" t="s">
        <v>52</v>
      </c>
      <c r="C83" s="26" t="s">
        <v>46</v>
      </c>
    </row>
    <row r="84" spans="1:3" ht="12.75" customHeight="1">
      <c r="A84" s="84" t="s">
        <v>82</v>
      </c>
      <c r="B84" s="85" t="s">
        <v>290</v>
      </c>
      <c r="C84" s="26" t="s">
        <v>46</v>
      </c>
    </row>
    <row r="85" spans="1:3" ht="25.5" customHeight="1">
      <c r="A85" s="84" t="s">
        <v>216</v>
      </c>
      <c r="B85" s="85" t="s">
        <v>12</v>
      </c>
      <c r="C85" s="26" t="s">
        <v>46</v>
      </c>
    </row>
    <row r="86" spans="1:3" ht="12.75" customHeight="1">
      <c r="A86" s="83" t="s">
        <v>213</v>
      </c>
      <c r="B86" s="190" t="s">
        <v>165</v>
      </c>
      <c r="C86" s="83" t="s">
        <v>46</v>
      </c>
    </row>
    <row r="87" spans="1:3" ht="12.75" customHeight="1">
      <c r="A87" s="84" t="s">
        <v>127</v>
      </c>
      <c r="B87" s="85" t="s">
        <v>250</v>
      </c>
      <c r="C87" s="84" t="s">
        <v>46</v>
      </c>
    </row>
    <row r="88" spans="1:3" ht="12.75" customHeight="1">
      <c r="A88" s="122" t="s">
        <v>28</v>
      </c>
      <c r="B88" s="85" t="s">
        <v>326</v>
      </c>
      <c r="C88" s="122" t="s">
        <v>46</v>
      </c>
    </row>
    <row r="89" spans="1:3" ht="12.75" customHeight="1">
      <c r="A89" s="26" t="s">
        <v>291</v>
      </c>
      <c r="B89" s="85" t="s">
        <v>76</v>
      </c>
      <c r="C89" s="26" t="s">
        <v>46</v>
      </c>
    </row>
    <row r="90" spans="1:3" ht="12">
      <c r="A90" s="26" t="s">
        <v>126</v>
      </c>
      <c r="B90" s="85" t="s">
        <v>294</v>
      </c>
      <c r="C90" s="26" t="s">
        <v>46</v>
      </c>
    </row>
    <row r="91" spans="1:3" ht="12.75" customHeight="1">
      <c r="A91" s="26" t="s">
        <v>281</v>
      </c>
      <c r="B91" s="188" t="s">
        <v>148</v>
      </c>
      <c r="C91" s="26" t="s">
        <v>46</v>
      </c>
    </row>
    <row r="92" spans="1:3" ht="12.75" customHeight="1">
      <c r="A92" s="26" t="s">
        <v>23</v>
      </c>
      <c r="B92" s="85" t="s">
        <v>237</v>
      </c>
      <c r="C92" s="26" t="s">
        <v>46</v>
      </c>
    </row>
    <row r="93" spans="1:3" ht="12.75" customHeight="1">
      <c r="A93" s="26" t="s">
        <v>121</v>
      </c>
      <c r="B93" s="85" t="s">
        <v>308</v>
      </c>
      <c r="C93" s="26" t="s">
        <v>46</v>
      </c>
    </row>
    <row r="94" spans="1:3" ht="12.75" customHeight="1">
      <c r="A94" s="26" t="s">
        <v>206</v>
      </c>
      <c r="B94" s="85" t="s">
        <v>59</v>
      </c>
      <c r="C94" s="26" t="s">
        <v>46</v>
      </c>
    </row>
    <row r="95" spans="1:3" ht="12">
      <c r="A95" s="192" t="s">
        <v>22</v>
      </c>
      <c r="B95" s="187" t="s">
        <v>249</v>
      </c>
      <c r="C95" s="84" t="s">
        <v>46</v>
      </c>
    </row>
    <row r="96" spans="1:3" ht="12.75" customHeight="1">
      <c r="A96" s="86" t="s">
        <v>319</v>
      </c>
      <c r="B96" s="189" t="s">
        <v>33</v>
      </c>
      <c r="C96" s="86" t="s">
        <v>46</v>
      </c>
    </row>
    <row r="97" spans="1:3" ht="12.75" customHeight="1">
      <c r="A97" s="119" t="s">
        <v>261</v>
      </c>
      <c r="B97" s="120" t="s">
        <v>11</v>
      </c>
      <c r="C97" s="119" t="s">
        <v>46</v>
      </c>
    </row>
    <row r="98" spans="1:3" ht="12.75" customHeight="1">
      <c r="A98" t="s">
        <v>114</v>
      </c>
      <c r="B98" s="171" t="s">
        <v>78</v>
      </c>
      <c r="C98" s="11" t="s">
        <v>46</v>
      </c>
    </row>
    <row r="99" spans="1:3" ht="12.75" customHeight="1">
      <c r="A99" t="s">
        <v>45</v>
      </c>
      <c r="B99" s="185" t="s">
        <v>55</v>
      </c>
      <c r="C99" s="11" t="s">
        <v>46</v>
      </c>
    </row>
    <row r="100" spans="1:3" ht="12.75" customHeight="1">
      <c r="A100" t="s">
        <v>177</v>
      </c>
      <c r="B100" s="171" t="s">
        <v>325</v>
      </c>
      <c r="C100" t="s">
        <v>46</v>
      </c>
    </row>
    <row r="101" spans="2:3" ht="12.75" customHeight="1">
      <c r="B101" s="171" t="s">
        <v>26</v>
      </c>
      <c r="C101" t="s">
        <v>46</v>
      </c>
    </row>
    <row r="102" spans="1:3" ht="12.75" customHeight="1">
      <c r="A102" t="s">
        <v>117</v>
      </c>
      <c r="B102" s="171" t="s">
        <v>193</v>
      </c>
      <c r="C102" s="11" t="s">
        <v>46</v>
      </c>
    </row>
    <row r="103" spans="1:3" ht="12.75" customHeight="1">
      <c r="A103" s="28" t="s">
        <v>209</v>
      </c>
      <c r="B103" s="183" t="s">
        <v>57</v>
      </c>
      <c r="C103" s="29" t="s">
        <v>46</v>
      </c>
    </row>
    <row r="104" spans="1:3" s="119" customFormat="1" ht="12.75" customHeight="1">
      <c r="A104" s="119" t="s">
        <v>205</v>
      </c>
      <c r="B104" s="120" t="s">
        <v>53</v>
      </c>
      <c r="C104" s="119" t="s">
        <v>46</v>
      </c>
    </row>
    <row r="105" spans="1:3" ht="12.75" customHeight="1">
      <c r="A105" t="s">
        <v>214</v>
      </c>
      <c r="B105" s="171" t="s">
        <v>69</v>
      </c>
      <c r="C105" s="11" t="s">
        <v>46</v>
      </c>
    </row>
    <row r="106" spans="1:3" ht="12.75" customHeight="1">
      <c r="A106" t="s">
        <v>217</v>
      </c>
      <c r="B106" s="171" t="s">
        <v>62</v>
      </c>
      <c r="C106" s="11" t="s">
        <v>46</v>
      </c>
    </row>
    <row r="107" spans="1:3" ht="12.75" customHeight="1">
      <c r="A107" t="s">
        <v>191</v>
      </c>
      <c r="B107" s="171" t="s">
        <v>81</v>
      </c>
      <c r="C107" s="11" t="s">
        <v>46</v>
      </c>
    </row>
    <row r="108" spans="2:3" ht="12.75" customHeight="1">
      <c r="B108" s="171" t="s">
        <v>224</v>
      </c>
      <c r="C108" s="11" t="s">
        <v>46</v>
      </c>
    </row>
    <row r="109" spans="1:3" ht="12.75" customHeight="1">
      <c r="A109" t="s">
        <v>187</v>
      </c>
      <c r="B109" s="171" t="s">
        <v>162</v>
      </c>
      <c r="C109" s="11" t="s">
        <v>46</v>
      </c>
    </row>
    <row r="110" spans="1:3" ht="12.75" customHeight="1">
      <c r="A110" t="s">
        <v>7</v>
      </c>
      <c r="B110" s="171" t="s">
        <v>168</v>
      </c>
      <c r="C110" s="11" t="s">
        <v>46</v>
      </c>
    </row>
    <row r="111" spans="1:3" ht="12.75" customHeight="1">
      <c r="A111" t="s">
        <v>271</v>
      </c>
      <c r="B111" s="171" t="s">
        <v>164</v>
      </c>
      <c r="C111" s="11" t="s">
        <v>46</v>
      </c>
    </row>
    <row r="112" spans="1:3" ht="12.75" customHeight="1">
      <c r="A112" t="s">
        <v>194</v>
      </c>
      <c r="B112" s="171" t="s">
        <v>172</v>
      </c>
      <c r="C112" s="11" t="s">
        <v>46</v>
      </c>
    </row>
    <row r="113" spans="1:3" ht="12.75" customHeight="1">
      <c r="A113" t="s">
        <v>108</v>
      </c>
      <c r="B113" s="171" t="s">
        <v>174</v>
      </c>
      <c r="C113" s="11" t="s">
        <v>46</v>
      </c>
    </row>
    <row r="114" spans="1:3" ht="12.75" customHeight="1">
      <c r="A114" t="s">
        <v>13</v>
      </c>
      <c r="B114" s="171" t="s">
        <v>0</v>
      </c>
      <c r="C114" s="11" t="s">
        <v>46</v>
      </c>
    </row>
    <row r="115" spans="2:3" ht="24.75" customHeight="1">
      <c r="B115" s="171" t="s">
        <v>21</v>
      </c>
      <c r="C115" s="11" t="s">
        <v>46</v>
      </c>
    </row>
    <row r="116" spans="1:3" ht="12.75" customHeight="1">
      <c r="A116" t="s">
        <v>274</v>
      </c>
      <c r="B116" s="171" t="s">
        <v>10</v>
      </c>
      <c r="C116" s="11" t="s">
        <v>46</v>
      </c>
    </row>
    <row r="117" spans="1:3" ht="12.75" customHeight="1">
      <c r="A117" t="s">
        <v>328</v>
      </c>
      <c r="B117" s="171" t="s">
        <v>306</v>
      </c>
      <c r="C117" s="11" t="s">
        <v>46</v>
      </c>
    </row>
    <row r="118" spans="1:3" ht="12.75" customHeight="1">
      <c r="A118" t="s">
        <v>77</v>
      </c>
      <c r="B118" s="171" t="s">
        <v>305</v>
      </c>
      <c r="C118" s="11" t="s">
        <v>46</v>
      </c>
    </row>
    <row r="119" spans="1:3" ht="12.75" customHeight="1">
      <c r="A119" t="s">
        <v>173</v>
      </c>
      <c r="B119" s="171" t="s">
        <v>321</v>
      </c>
      <c r="C119" s="11" t="s">
        <v>46</v>
      </c>
    </row>
    <row r="120" spans="1:3" ht="12.75" customHeight="1">
      <c r="A120" t="s">
        <v>253</v>
      </c>
      <c r="B120" s="171" t="s">
        <v>315</v>
      </c>
      <c r="C120" s="11" t="s">
        <v>46</v>
      </c>
    </row>
    <row r="121" spans="1:3" ht="12.75" customHeight="1">
      <c r="A121" s="111" t="s">
        <v>332</v>
      </c>
      <c r="B121" s="112" t="s">
        <v>154</v>
      </c>
      <c r="C121" s="111" t="s">
        <v>46</v>
      </c>
    </row>
    <row r="122" spans="1:3" ht="12.75" customHeight="1">
      <c r="A122" s="11" t="s">
        <v>286</v>
      </c>
      <c r="B122" s="171" t="s">
        <v>66</v>
      </c>
      <c r="C122" s="11" t="s">
        <v>46</v>
      </c>
    </row>
    <row r="123" spans="1:3" ht="12.75" customHeight="1">
      <c r="A123" s="11" t="s">
        <v>302</v>
      </c>
      <c r="B123" s="171" t="s">
        <v>130</v>
      </c>
      <c r="C123" s="11" t="s">
        <v>46</v>
      </c>
    </row>
    <row r="124" spans="1:3" ht="12.75" customHeight="1">
      <c r="A124" s="123" t="s">
        <v>161</v>
      </c>
      <c r="B124" s="179" t="s">
        <v>270</v>
      </c>
      <c r="C124" s="123" t="s">
        <v>46</v>
      </c>
    </row>
    <row r="125" spans="1:3" ht="12.75" customHeight="1">
      <c r="A125" s="121" t="s">
        <v>51</v>
      </c>
      <c r="B125" s="178" t="s">
        <v>238</v>
      </c>
      <c r="C125" s="121" t="s">
        <v>46</v>
      </c>
    </row>
    <row r="126" spans="1:3" ht="12.75" customHeight="1">
      <c r="A126" s="121" t="s">
        <v>140</v>
      </c>
      <c r="B126" s="178" t="s">
        <v>80</v>
      </c>
      <c r="C126" s="121" t="s">
        <v>46</v>
      </c>
    </row>
    <row r="127" spans="1:3" ht="12.75" customHeight="1">
      <c r="A127" s="121" t="s">
        <v>93</v>
      </c>
      <c r="B127" s="178" t="s">
        <v>66</v>
      </c>
      <c r="C127" s="121" t="s">
        <v>46</v>
      </c>
    </row>
    <row r="128" spans="1:3" ht="12.75" customHeight="1">
      <c r="A128" s="121" t="s">
        <v>256</v>
      </c>
      <c r="B128" s="178" t="s">
        <v>130</v>
      </c>
      <c r="C128" s="121" t="s">
        <v>46</v>
      </c>
    </row>
    <row r="129" spans="1:3" ht="12.75" customHeight="1">
      <c r="A129" s="121" t="s">
        <v>275</v>
      </c>
      <c r="B129" s="178" t="s">
        <v>327</v>
      </c>
      <c r="C129" s="121" t="s">
        <v>46</v>
      </c>
    </row>
    <row r="130" spans="1:3" ht="12.75" customHeight="1">
      <c r="A130" s="121" t="s">
        <v>228</v>
      </c>
      <c r="B130" s="178" t="s">
        <v>239</v>
      </c>
      <c r="C130" s="121" t="s">
        <v>46</v>
      </c>
    </row>
    <row r="131" spans="1:3" ht="12.75" customHeight="1">
      <c r="A131" s="121" t="s">
        <v>223</v>
      </c>
      <c r="B131" s="178" t="s">
        <v>40</v>
      </c>
      <c r="C131" s="121" t="s">
        <v>46</v>
      </c>
    </row>
    <row r="132" spans="1:3" ht="24.75">
      <c r="A132" s="121" t="s">
        <v>65</v>
      </c>
      <c r="B132" s="178" t="s">
        <v>43</v>
      </c>
      <c r="C132" s="121" t="s">
        <v>46</v>
      </c>
    </row>
    <row r="133" spans="1:3" ht="12">
      <c r="A133" s="240" t="s">
        <v>92</v>
      </c>
      <c r="B133" s="241" t="s">
        <v>285</v>
      </c>
      <c r="C133" s="121" t="s">
        <v>46</v>
      </c>
    </row>
    <row r="134" spans="1:3" ht="12.75" customHeight="1">
      <c r="A134" s="121" t="s">
        <v>116</v>
      </c>
      <c r="B134" s="178" t="s">
        <v>160</v>
      </c>
      <c r="C134" s="121" t="s">
        <v>46</v>
      </c>
    </row>
    <row r="135" spans="2:3" ht="12.75" customHeight="1">
      <c r="B135" s="180" t="s">
        <v>208</v>
      </c>
      <c r="C135" s="11" t="s">
        <v>46</v>
      </c>
    </row>
    <row r="136" spans="2:3" ht="12.75" customHeight="1">
      <c r="B136" s="171" t="s">
        <v>111</v>
      </c>
      <c r="C136" s="11" t="s">
        <v>46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2012-02-27T07:39:05Z</cp:lastPrinted>
  <dcterms:created xsi:type="dcterms:W3CDTF">2012-02-27T06:14:25Z</dcterms:created>
  <dcterms:modified xsi:type="dcterms:W3CDTF">2012-02-28T06:32:59Z</dcterms:modified>
  <cp:category/>
  <cp:version/>
  <cp:contentType/>
  <cp:contentStatus/>
</cp:coreProperties>
</file>